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ул.Юности,35Б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<sst xmlns="http://schemas.openxmlformats.org/spreadsheetml/2006/main" count="78" uniqueCount="45">
  <si>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ООО "ДРЭП ДСК 2005"</t>
  </si>
  <si>
    <t xml:space="preserve">Годовой отчёт  о  выполнении договора управления МКД  №  35 Б по бульвару Юности </t>
  </si>
  <si>
    <t xml:space="preserve">за 2018  год </t>
  </si>
  <si>
    <t>1. Характеристика жилого дома</t>
  </si>
  <si>
    <t>Общая площадь жилых, нежилых  помещений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</si>
  <si>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</si>
  <si>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</si>
  <si>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</si>
  <si>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35 Б,  бул.Юности</t>
  </si>
  <si>
    <t xml:space="preserve">Задолженность за содержание жилых/нежилых помещений, ОДН   на  01.01.2019  года </t>
  </si>
  <si>
    <t>руб.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</si>
  <si>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</si>
  <si>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</si>
  <si>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</si>
  <si>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</si>
  <si>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</si>
  <si>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и обслуживанию 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</si>
  <si>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</si>
  <si>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</si>
  <si>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</si>
  <si>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</si>
  <si>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подряда,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</si>
  <si>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</si>
  <si>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</si>
  <si>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</si>
  <si>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</si>
  <si>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</si>
  <si>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 xml:space="preserve">Ремонт газонокосилок, электроинструментов, прочее 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</si>
  <si>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</si>
  <si>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</si>
  <si>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</si>
  <si>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>Проверка прибора учета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</si>
  <si>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</si>
  <si>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</si>
  <si>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</si>
  <si>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</si>
  <si>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</si>
  <si>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</si>
  <si>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 xml:space="preserve">Техническое обслуживание кассового аппарата </t>
  </si>
  <si>
    <t>Охрана труда, спец.оценка условий труда</t>
  </si>
  <si>
    <t>Расходы, связанные с налогообложением</t>
  </si>
  <si>
    <t>Финансовый результат</t>
  </si>
  <si>
    <t xml:space="preserve">Администрация ООО "ДРЭП ДСК 2005" </t>
  </si>
  <si>
    <t xml:space="preserve">Прочие доходы </t>
  </si>
  <si>
    <t xml:space="preserve">Сумма доходов, начисленных  за оказание услуг по управлению, содержанию  МКД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</si>
</sst>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#,##0.00_ ;[Red]\-#,##0.00\ "/>
    <numFmt numFmtId="166" formatCode="_-* #,##0.00&quot;р.&quot;_-;\-* #,##0.00&quot;р.&quot;_-;_-* \-??&quot;р.&quot;_-;_-@_-"/>
    <numFmt numFmtId="167" formatCode="#,##0.00;[Red]\-#,##0.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right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164" fontId="6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7" fontId="3" fillId="34" borderId="10" xfId="42" applyNumberFormat="1" applyFont="1" applyFill="1" applyBorder="1" applyAlignment="1" applyProtection="1">
      <alignment horizontal="center" vertical="center"/>
      <protection/>
    </xf>
    <xf numFmtId="164" fontId="8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7" fontId="3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2"/>
  <sheetViews>
    <sheetView tabSelected="1" zoomScale="110" zoomScaleNormal="110" zoomScalePageLayoutView="0" workbookViewId="0" topLeftCell="A37">
      <selection activeCell="H32" sqref="H32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9.00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230" width="9.125" style="1" customWidth="1"/>
  </cols>
  <sheetData>
    <row r="1" spans="2:7" ht="12.75" customHeight="1">
      <c r="B1" s="43" t="s">
        <v>0</v>
      </c>
      <c r="C1" s="43"/>
      <c r="D1" s="43"/>
      <c r="E1" s="43"/>
      <c r="F1" s="43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3" t="s">
        <v>1</v>
      </c>
      <c r="C3" s="43"/>
      <c r="D3" s="43"/>
      <c r="E3" s="43"/>
      <c r="F3" s="43"/>
      <c r="G3" s="6"/>
    </row>
    <row r="4" spans="2:7" ht="15.75">
      <c r="B4" s="44" t="s">
        <v>2</v>
      </c>
      <c r="C4" s="44"/>
      <c r="D4" s="44"/>
      <c r="E4" s="44"/>
      <c r="F4" s="44"/>
      <c r="G4" s="7"/>
    </row>
    <row r="5" spans="2:7" ht="15.75">
      <c r="B5" s="45"/>
      <c r="C5" s="45"/>
      <c r="D5" s="45"/>
      <c r="E5" s="45"/>
      <c r="F5" s="45"/>
      <c r="G5" s="7"/>
    </row>
    <row r="6" spans="2:7" s="8" customFormat="1" ht="16.5" customHeight="1">
      <c r="B6" s="46" t="s">
        <v>3</v>
      </c>
      <c r="C6" s="46"/>
      <c r="D6" s="46"/>
      <c r="E6" s="46"/>
      <c r="F6" s="46"/>
      <c r="G6" s="10"/>
    </row>
    <row r="7" spans="2:7" s="8" customFormat="1" ht="16.5" customHeight="1">
      <c r="B7" s="9"/>
      <c r="C7" s="9"/>
      <c r="D7" s="9"/>
      <c r="E7" s="9"/>
      <c r="F7" s="9"/>
      <c r="G7" s="10"/>
    </row>
    <row r="8" spans="2:7" s="8" customFormat="1" ht="16.5" customHeight="1">
      <c r="B8" s="47" t="s">
        <v>4</v>
      </c>
      <c r="C8" s="47"/>
      <c r="D8" s="47"/>
      <c r="E8" s="11" t="s">
        <v>5</v>
      </c>
      <c r="F8" s="12">
        <f>F9+F10</f>
        <v>5057.8</v>
      </c>
      <c r="G8" s="13"/>
    </row>
    <row r="9" spans="2:7" s="14" customFormat="1" ht="16.5" customHeight="1">
      <c r="B9" s="47" t="s">
        <v>6</v>
      </c>
      <c r="C9" s="47"/>
      <c r="D9" s="47"/>
      <c r="E9" s="11" t="s">
        <v>5</v>
      </c>
      <c r="F9" s="15">
        <v>4579.2</v>
      </c>
      <c r="G9" s="7"/>
    </row>
    <row r="10" spans="2:7" s="14" customFormat="1" ht="16.5" customHeight="1">
      <c r="B10" s="47" t="s">
        <v>7</v>
      </c>
      <c r="C10" s="47"/>
      <c r="D10" s="47"/>
      <c r="E10" s="11" t="s">
        <v>5</v>
      </c>
      <c r="F10" s="15">
        <v>478.6</v>
      </c>
      <c r="G10" s="7"/>
    </row>
    <row r="11" spans="2:7" s="16" customFormat="1" ht="12.75" customHeight="1">
      <c r="B11" s="48" t="s">
        <v>8</v>
      </c>
      <c r="C11" s="48"/>
      <c r="D11" s="48"/>
      <c r="E11" s="48"/>
      <c r="F11" s="48"/>
      <c r="G11" s="18"/>
    </row>
    <row r="12" spans="1:7" s="16" customFormat="1" ht="15">
      <c r="A12" s="19"/>
      <c r="B12" s="48"/>
      <c r="C12" s="48"/>
      <c r="D12" s="48"/>
      <c r="E12" s="48"/>
      <c r="F12" s="48"/>
      <c r="G12" s="18"/>
    </row>
    <row r="13" spans="1:7" s="16" customFormat="1" ht="15.75">
      <c r="A13" s="19"/>
      <c r="B13" s="17"/>
      <c r="C13" s="17"/>
      <c r="D13" s="17"/>
      <c r="E13" s="17"/>
      <c r="F13" s="17"/>
      <c r="G13" s="18"/>
    </row>
    <row r="14" spans="1:7" s="16" customFormat="1" ht="13.5" customHeight="1">
      <c r="A14" s="19"/>
      <c r="B14" s="49" t="s">
        <v>9</v>
      </c>
      <c r="C14" s="49"/>
      <c r="D14" s="49"/>
      <c r="E14" s="20" t="s">
        <v>10</v>
      </c>
      <c r="F14" s="21">
        <v>92353.56</v>
      </c>
      <c r="G14" s="22"/>
    </row>
    <row r="15" spans="1:7" s="16" customFormat="1" ht="15.75">
      <c r="A15" s="19"/>
      <c r="B15" s="50"/>
      <c r="C15" s="50"/>
      <c r="D15" s="50"/>
      <c r="E15" s="50"/>
      <c r="F15" s="50"/>
      <c r="G15" s="23"/>
    </row>
    <row r="16" spans="1:7" s="16" customFormat="1" ht="13.5" customHeight="1">
      <c r="A16" s="19"/>
      <c r="B16" s="51" t="s">
        <v>44</v>
      </c>
      <c r="C16" s="51"/>
      <c r="D16" s="51"/>
      <c r="E16" s="24" t="s">
        <v>10</v>
      </c>
      <c r="F16" s="12">
        <f>F18+F20+F22</f>
        <v>798342.69</v>
      </c>
      <c r="G16" s="7"/>
    </row>
    <row r="17" spans="1:7" s="16" customFormat="1" ht="13.5" customHeight="1">
      <c r="A17" s="19"/>
      <c r="B17" s="52" t="s">
        <v>11</v>
      </c>
      <c r="C17" s="52"/>
      <c r="D17" s="52"/>
      <c r="E17" s="25"/>
      <c r="F17" s="26"/>
      <c r="G17" s="7"/>
    </row>
    <row r="18" spans="1:7" s="16" customFormat="1" ht="13.5" customHeight="1">
      <c r="A18" s="19"/>
      <c r="B18" s="53" t="s">
        <v>12</v>
      </c>
      <c r="C18" s="53"/>
      <c r="D18" s="53"/>
      <c r="E18" s="25" t="s">
        <v>10</v>
      </c>
      <c r="F18" s="26">
        <f>38761.95+659776.42</f>
        <v>698538.37</v>
      </c>
      <c r="G18" s="22"/>
    </row>
    <row r="19" spans="1:7" s="16" customFormat="1" ht="13.5" customHeight="1">
      <c r="A19" s="19"/>
      <c r="B19" s="54" t="s">
        <v>13</v>
      </c>
      <c r="C19" s="54"/>
      <c r="D19" s="54"/>
      <c r="E19" s="25" t="s">
        <v>10</v>
      </c>
      <c r="F19" s="21">
        <f>29470.32+636956.47</f>
        <v>666426.7899999999</v>
      </c>
      <c r="G19" s="22"/>
    </row>
    <row r="20" spans="1:7" s="16" customFormat="1" ht="13.5" customHeight="1">
      <c r="A20" s="19"/>
      <c r="B20" s="53" t="s">
        <v>14</v>
      </c>
      <c r="C20" s="53"/>
      <c r="D20" s="53"/>
      <c r="E20" s="25" t="s">
        <v>10</v>
      </c>
      <c r="F20" s="26">
        <v>91234.38</v>
      </c>
      <c r="G20" s="22"/>
    </row>
    <row r="21" spans="1:7" s="16" customFormat="1" ht="13.5" customHeight="1">
      <c r="A21" s="19"/>
      <c r="B21" s="54" t="s">
        <v>15</v>
      </c>
      <c r="C21" s="54"/>
      <c r="D21" s="54"/>
      <c r="E21" s="20" t="s">
        <v>10</v>
      </c>
      <c r="F21" s="21">
        <v>89543.48</v>
      </c>
      <c r="G21" s="22"/>
    </row>
    <row r="22" spans="1:7" s="16" customFormat="1" ht="13.5" customHeight="1">
      <c r="A22" s="19"/>
      <c r="B22" s="54" t="s">
        <v>43</v>
      </c>
      <c r="C22" s="54"/>
      <c r="D22" s="54"/>
      <c r="E22" s="20" t="s">
        <v>10</v>
      </c>
      <c r="F22" s="21">
        <v>8569.94</v>
      </c>
      <c r="G22" s="22"/>
    </row>
    <row r="23" spans="1:7" s="16" customFormat="1" ht="13.5" customHeight="1">
      <c r="A23" s="19"/>
      <c r="B23" s="52"/>
      <c r="C23" s="52"/>
      <c r="D23" s="52"/>
      <c r="E23" s="52"/>
      <c r="F23" s="52"/>
      <c r="G23" s="18"/>
    </row>
    <row r="24" spans="2:8" s="16" customFormat="1" ht="13.5" customHeight="1">
      <c r="B24" s="55" t="s">
        <v>16</v>
      </c>
      <c r="C24" s="55"/>
      <c r="D24" s="55"/>
      <c r="E24" s="24" t="s">
        <v>10</v>
      </c>
      <c r="F24" s="12">
        <f>F26+F27+F28+F29+F31+F33+F34+F35+F36+F37+F38+F39+F40+F41+F42+F43+F44+F45+F49</f>
        <v>729625.4099359999</v>
      </c>
      <c r="G24" s="7"/>
      <c r="H24" s="27"/>
    </row>
    <row r="25" spans="2:7" s="16" customFormat="1" ht="13.5" customHeight="1">
      <c r="B25" s="52" t="s">
        <v>11</v>
      </c>
      <c r="C25" s="52"/>
      <c r="D25" s="52"/>
      <c r="E25" s="25"/>
      <c r="F25" s="25"/>
      <c r="G25" s="7"/>
    </row>
    <row r="26" spans="2:7" s="16" customFormat="1" ht="13.5" customHeight="1">
      <c r="B26" s="28">
        <v>1</v>
      </c>
      <c r="C26" s="56" t="s">
        <v>17</v>
      </c>
      <c r="D26" s="56"/>
      <c r="E26" s="28" t="s">
        <v>10</v>
      </c>
      <c r="F26" s="29">
        <f>31323.81</f>
        <v>31323.81</v>
      </c>
      <c r="G26" s="30"/>
    </row>
    <row r="27" spans="2:7" s="16" customFormat="1" ht="13.5" customHeight="1">
      <c r="B27" s="28">
        <v>2</v>
      </c>
      <c r="C27" s="57" t="s">
        <v>18</v>
      </c>
      <c r="D27" s="57"/>
      <c r="E27" s="25" t="s">
        <v>10</v>
      </c>
      <c r="F27" s="29">
        <f>615.94+6413.9+4485.15</f>
        <v>11514.99</v>
      </c>
      <c r="G27" s="31"/>
    </row>
    <row r="28" spans="2:7" s="16" customFormat="1" ht="13.5" customHeight="1">
      <c r="B28" s="28">
        <v>3</v>
      </c>
      <c r="C28" s="57" t="s">
        <v>19</v>
      </c>
      <c r="D28" s="57"/>
      <c r="E28" s="25" t="s">
        <v>10</v>
      </c>
      <c r="F28" s="29">
        <v>105491.7</v>
      </c>
      <c r="G28" s="31"/>
    </row>
    <row r="29" spans="2:7" s="16" customFormat="1" ht="13.5" customHeight="1">
      <c r="B29" s="58">
        <v>4</v>
      </c>
      <c r="C29" s="57" t="s">
        <v>20</v>
      </c>
      <c r="D29" s="57"/>
      <c r="E29" s="58" t="s">
        <v>10</v>
      </c>
      <c r="F29" s="59">
        <f>182264.17-7890.17</f>
        <v>174374</v>
      </c>
      <c r="G29" s="31"/>
    </row>
    <row r="30" spans="2:7" s="16" customFormat="1" ht="35.25" customHeight="1">
      <c r="B30" s="58"/>
      <c r="C30" s="60" t="s">
        <v>21</v>
      </c>
      <c r="D30" s="60"/>
      <c r="E30" s="58"/>
      <c r="F30" s="59"/>
      <c r="G30" s="31"/>
    </row>
    <row r="31" spans="2:7" s="16" customFormat="1" ht="13.5" customHeight="1">
      <c r="B31" s="58">
        <v>5</v>
      </c>
      <c r="C31" s="57" t="s">
        <v>22</v>
      </c>
      <c r="D31" s="57"/>
      <c r="E31" s="58" t="s">
        <v>10</v>
      </c>
      <c r="F31" s="59">
        <f>F29*0.202</f>
        <v>35223.548</v>
      </c>
      <c r="G31" s="31"/>
    </row>
    <row r="32" spans="2:7" s="16" customFormat="1" ht="33.75" customHeight="1">
      <c r="B32" s="58"/>
      <c r="C32" s="60" t="s">
        <v>23</v>
      </c>
      <c r="D32" s="60"/>
      <c r="E32" s="58"/>
      <c r="F32" s="59"/>
      <c r="G32" s="31"/>
    </row>
    <row r="33" spans="2:7" s="16" customFormat="1" ht="13.5" customHeight="1">
      <c r="B33" s="28">
        <v>6</v>
      </c>
      <c r="C33" s="57" t="s">
        <v>24</v>
      </c>
      <c r="D33" s="57"/>
      <c r="E33" s="25" t="s">
        <v>10</v>
      </c>
      <c r="F33" s="29">
        <v>19374.42</v>
      </c>
      <c r="G33" s="31"/>
    </row>
    <row r="34" spans="2:7" s="16" customFormat="1" ht="13.5" customHeight="1">
      <c r="B34" s="28">
        <v>7</v>
      </c>
      <c r="C34" s="57" t="s">
        <v>25</v>
      </c>
      <c r="D34" s="57"/>
      <c r="E34" s="25" t="s">
        <v>10</v>
      </c>
      <c r="F34" s="29">
        <v>1404.66</v>
      </c>
      <c r="G34" s="31"/>
    </row>
    <row r="35" spans="2:7" s="16" customFormat="1" ht="13.5" customHeight="1">
      <c r="B35" s="28">
        <v>8</v>
      </c>
      <c r="C35" s="57" t="s">
        <v>26</v>
      </c>
      <c r="D35" s="57"/>
      <c r="E35" s="25" t="s">
        <v>10</v>
      </c>
      <c r="F35" s="29">
        <v>98.7</v>
      </c>
      <c r="G35" s="31"/>
    </row>
    <row r="36" spans="2:7" s="16" customFormat="1" ht="13.5" customHeight="1">
      <c r="B36" s="28">
        <v>9</v>
      </c>
      <c r="C36" s="57" t="s">
        <v>27</v>
      </c>
      <c r="D36" s="57"/>
      <c r="E36" s="25" t="s">
        <v>10</v>
      </c>
      <c r="F36" s="29">
        <f>28.6+30.9+122.06+59.74</f>
        <v>241.3</v>
      </c>
      <c r="G36" s="31"/>
    </row>
    <row r="37" spans="2:7" s="16" customFormat="1" ht="13.5" customHeight="1">
      <c r="B37" s="28">
        <v>10</v>
      </c>
      <c r="C37" s="57" t="s">
        <v>28</v>
      </c>
      <c r="D37" s="57"/>
      <c r="E37" s="25" t="s">
        <v>10</v>
      </c>
      <c r="F37" s="29">
        <f>0.13*12*F8*1.202</f>
        <v>9483.981936</v>
      </c>
      <c r="G37" s="31"/>
    </row>
    <row r="38" spans="2:7" s="16" customFormat="1" ht="17.25" customHeight="1">
      <c r="B38" s="28">
        <v>11</v>
      </c>
      <c r="C38" s="61" t="s">
        <v>29</v>
      </c>
      <c r="D38" s="61"/>
      <c r="E38" s="25" t="s">
        <v>10</v>
      </c>
      <c r="F38" s="29">
        <f>7897.39+13700</f>
        <v>21597.39</v>
      </c>
      <c r="G38" s="31"/>
    </row>
    <row r="39" spans="2:7" s="16" customFormat="1" ht="13.5" customHeight="1">
      <c r="B39" s="28">
        <v>12</v>
      </c>
      <c r="C39" s="57" t="s">
        <v>30</v>
      </c>
      <c r="D39" s="57"/>
      <c r="E39" s="25" t="s">
        <v>10</v>
      </c>
      <c r="F39" s="29">
        <f>262.45+47.95</f>
        <v>310.4</v>
      </c>
      <c r="G39" s="31"/>
    </row>
    <row r="40" spans="2:7" s="16" customFormat="1" ht="13.5" customHeight="1">
      <c r="B40" s="28">
        <v>13</v>
      </c>
      <c r="C40" s="61" t="s">
        <v>31</v>
      </c>
      <c r="D40" s="61"/>
      <c r="E40" s="25" t="s">
        <v>10</v>
      </c>
      <c r="F40" s="29">
        <v>1110</v>
      </c>
      <c r="G40" s="31"/>
    </row>
    <row r="41" spans="2:7" s="16" customFormat="1" ht="18.75" customHeight="1">
      <c r="B41" s="28">
        <v>14</v>
      </c>
      <c r="C41" s="62" t="s">
        <v>32</v>
      </c>
      <c r="D41" s="62"/>
      <c r="E41" s="25" t="s">
        <v>10</v>
      </c>
      <c r="F41" s="29">
        <v>6240</v>
      </c>
      <c r="G41" s="31"/>
    </row>
    <row r="42" spans="2:7" s="16" customFormat="1" ht="30.75" customHeight="1">
      <c r="B42" s="28">
        <v>15</v>
      </c>
      <c r="C42" s="62" t="s">
        <v>33</v>
      </c>
      <c r="D42" s="62"/>
      <c r="E42" s="25" t="s">
        <v>10</v>
      </c>
      <c r="F42" s="29">
        <v>383.76</v>
      </c>
      <c r="G42" s="31"/>
    </row>
    <row r="43" spans="2:7" s="32" customFormat="1" ht="13.5" customHeight="1">
      <c r="B43" s="28">
        <v>16</v>
      </c>
      <c r="C43" s="57" t="s">
        <v>34</v>
      </c>
      <c r="D43" s="57"/>
      <c r="E43" s="25" t="s">
        <v>10</v>
      </c>
      <c r="F43" s="29">
        <v>52981.46</v>
      </c>
      <c r="G43" s="33"/>
    </row>
    <row r="44" spans="2:7" s="32" customFormat="1" ht="13.5" customHeight="1">
      <c r="B44" s="28">
        <v>17</v>
      </c>
      <c r="C44" s="57" t="s">
        <v>35</v>
      </c>
      <c r="D44" s="57"/>
      <c r="E44" s="25" t="s">
        <v>10</v>
      </c>
      <c r="F44" s="29">
        <v>213640.66</v>
      </c>
      <c r="G44" s="31"/>
    </row>
    <row r="45" spans="2:7" s="32" customFormat="1" ht="13.5" customHeight="1">
      <c r="B45" s="28">
        <v>18</v>
      </c>
      <c r="C45" s="57" t="s">
        <v>36</v>
      </c>
      <c r="D45" s="57"/>
      <c r="E45" s="25" t="s">
        <v>10</v>
      </c>
      <c r="F45" s="29">
        <f>SUM(F46:F48)</f>
        <v>24425.44</v>
      </c>
      <c r="G45" s="31"/>
    </row>
    <row r="46" spans="2:7" s="16" customFormat="1" ht="12" customHeight="1">
      <c r="B46" s="34"/>
      <c r="C46" s="60" t="s">
        <v>37</v>
      </c>
      <c r="D46" s="60"/>
      <c r="E46" s="20" t="s">
        <v>10</v>
      </c>
      <c r="F46" s="35">
        <v>23480.6</v>
      </c>
      <c r="G46" s="31"/>
    </row>
    <row r="47" spans="2:7" s="16" customFormat="1" ht="12" customHeight="1">
      <c r="B47" s="34"/>
      <c r="C47" s="60" t="s">
        <v>38</v>
      </c>
      <c r="D47" s="60"/>
      <c r="E47" s="20" t="s">
        <v>10</v>
      </c>
      <c r="F47" s="35">
        <v>31.14</v>
      </c>
      <c r="G47" s="31"/>
    </row>
    <row r="48" spans="2:7" s="16" customFormat="1" ht="13.5" customHeight="1">
      <c r="B48" s="34"/>
      <c r="C48" s="60" t="s">
        <v>39</v>
      </c>
      <c r="D48" s="60"/>
      <c r="E48" s="20" t="s">
        <v>10</v>
      </c>
      <c r="F48" s="35">
        <v>913.7</v>
      </c>
      <c r="G48" s="31"/>
    </row>
    <row r="49" spans="2:7" s="32" customFormat="1" ht="13.5" customHeight="1">
      <c r="B49" s="28">
        <v>19</v>
      </c>
      <c r="C49" s="57" t="s">
        <v>40</v>
      </c>
      <c r="D49" s="57"/>
      <c r="E49" s="25" t="s">
        <v>10</v>
      </c>
      <c r="F49" s="29">
        <f>20363.68+41.51</f>
        <v>20405.19</v>
      </c>
      <c r="G49" s="31"/>
    </row>
    <row r="50" spans="2:7" s="16" customFormat="1" ht="13.5" customHeight="1">
      <c r="B50" s="64" t="s">
        <v>41</v>
      </c>
      <c r="C50" s="64"/>
      <c r="D50" s="64"/>
      <c r="E50" s="36" t="s">
        <v>10</v>
      </c>
      <c r="F50" s="37">
        <f>F16-F24</f>
        <v>68717.28006400005</v>
      </c>
      <c r="G50" s="38"/>
    </row>
    <row r="51" spans="2:7" s="16" customFormat="1" ht="13.5" customHeight="1">
      <c r="B51" s="39"/>
      <c r="C51" s="39"/>
      <c r="D51" s="39"/>
      <c r="E51" s="40"/>
      <c r="F51" s="41"/>
      <c r="G51" s="31"/>
    </row>
    <row r="52" spans="2:7" s="16" customFormat="1" ht="15.75" customHeight="1">
      <c r="B52" s="63" t="s">
        <v>42</v>
      </c>
      <c r="C52" s="63"/>
      <c r="D52" s="63"/>
      <c r="E52" s="39"/>
      <c r="F52" s="42"/>
      <c r="G52" s="31"/>
    </row>
  </sheetData>
  <sheetProtection selectLockedCells="1" selectUnlockedCells="1"/>
  <mergeCells count="53">
    <mergeCell ref="B52:D52"/>
    <mergeCell ref="C45:D45"/>
    <mergeCell ref="C46:D46"/>
    <mergeCell ref="C47:D47"/>
    <mergeCell ref="C48:D48"/>
    <mergeCell ref="C49:D49"/>
    <mergeCell ref="B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E29:E30"/>
    <mergeCell ref="F29:F30"/>
    <mergeCell ref="C30:D30"/>
    <mergeCell ref="B31:B32"/>
    <mergeCell ref="C31:D31"/>
    <mergeCell ref="E31:E32"/>
    <mergeCell ref="F31:F32"/>
    <mergeCell ref="C32:D32"/>
    <mergeCell ref="B24:D24"/>
    <mergeCell ref="B25:D25"/>
    <mergeCell ref="C26:D26"/>
    <mergeCell ref="C27:D27"/>
    <mergeCell ref="C28:D28"/>
    <mergeCell ref="B29:B30"/>
    <mergeCell ref="C29:D29"/>
    <mergeCell ref="B17:D17"/>
    <mergeCell ref="B18:D18"/>
    <mergeCell ref="B19:D19"/>
    <mergeCell ref="B20:D20"/>
    <mergeCell ref="B21:D21"/>
    <mergeCell ref="B23:F23"/>
    <mergeCell ref="B22:D22"/>
    <mergeCell ref="B9:D9"/>
    <mergeCell ref="B10:D10"/>
    <mergeCell ref="B11:F12"/>
    <mergeCell ref="B14:D14"/>
    <mergeCell ref="B15:F15"/>
    <mergeCell ref="B16:D16"/>
    <mergeCell ref="B1:F1"/>
    <mergeCell ref="B3:F3"/>
    <mergeCell ref="B4:F4"/>
    <mergeCell ref="B5:F5"/>
    <mergeCell ref="B6:F6"/>
    <mergeCell ref="B8:D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2019-03-29T06:56:31Z</dcterms:modified>
  <cp:category/>
  <cp:version/>
  <cp:contentType/>
  <cp:contentStatus/>
</cp:coreProperties>
</file>