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46" i="2" l="1"/>
  <c r="D38" i="2" l="1"/>
  <c r="D36" i="2"/>
  <c r="D35" i="2"/>
  <c r="D37" i="2"/>
  <c r="D34" i="2"/>
  <c r="D31" i="2"/>
  <c r="D18" i="2"/>
  <c r="D26" i="2"/>
  <c r="D19" i="2" l="1"/>
  <c r="D21" i="2"/>
  <c r="D24" i="2" l="1"/>
  <c r="E11" i="2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<sst xmlns="http://schemas.openxmlformats.org/spreadsheetml/2006/main" count="59" uniqueCount="58">
  <si>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</si>
  <si>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</si>
  <si>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</si>
  <si>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</si>
  <si>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</si>
  <si>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</si>
  <si>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</si>
  <si>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</si>
  <si>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</si>
  <si>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</si>
  <si>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</si>
  <si>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</si>
  <si>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</si>
  <si>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</si>
  <si>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</si>
  <si>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</si>
  <si>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</si>
  <si>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</si>
  <si>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</si>
  <si>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</si>
  <si>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</si>
  <si>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</si>
  <si>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</si>
  <si>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</si>
  <si>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</si>
  <si>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</si>
  <si>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</si>
  <si>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</si>
  <si>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</si>
  <si>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</si>
  <si>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</si>
  <si>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</si>
  <si>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</si>
  <si>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</si>
  <si>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</si>
  <si>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</si>
  <si>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</si>
  <si>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</si>
  <si>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</si>
  <si>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</si>
  <si>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</si>
  <si>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</si>
  <si>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</si>
  <si>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</si>
  <si>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</si>
  <si>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</si>
  <si>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</si>
  <si>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</si>
  <si>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</si>
  <si>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</si>
  <si>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</si>
  <si>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</si>
  <si>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</si>
  <si>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</si>
  <si>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</si>
  <si>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</si>
  <si>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  № 27, бул.Юности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</si>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</sst>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19" workbookViewId="0">
      <selection activeCell="C24" sqref="C24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5" t="s">
        <v>30</v>
      </c>
      <c r="C1" s="35"/>
      <c r="D1" s="35"/>
      <c r="E1" s="35"/>
    </row>
    <row r="2" spans="1:8" ht="40.5" customHeight="1" x14ac:dyDescent="0.25">
      <c r="A2" s="1"/>
      <c r="B2" s="36" t="s">
        <v>56</v>
      </c>
      <c r="C2" s="36"/>
      <c r="D2" s="36"/>
      <c r="E2" s="36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7" t="s">
        <v>0</v>
      </c>
      <c r="C4" s="37"/>
      <c r="D4" s="37"/>
      <c r="E4" s="37"/>
    </row>
    <row r="5" spans="1:8" ht="15.75" customHeight="1" x14ac:dyDescent="0.25">
      <c r="A5" s="1"/>
      <c r="B5" s="38" t="s">
        <v>1</v>
      </c>
      <c r="C5" s="38"/>
      <c r="D5" s="38"/>
      <c r="E5" s="9">
        <f>E6+E7</f>
        <v>12135.8</v>
      </c>
    </row>
    <row r="6" spans="1:8" ht="15.75" customHeight="1" x14ac:dyDescent="0.25">
      <c r="A6" s="1"/>
      <c r="B6" s="39" t="s">
        <v>2</v>
      </c>
      <c r="C6" s="39"/>
      <c r="D6" s="39"/>
      <c r="E6" s="10">
        <v>11809.3</v>
      </c>
    </row>
    <row r="7" spans="1:8" ht="15.75" customHeight="1" x14ac:dyDescent="0.25">
      <c r="A7" s="1"/>
      <c r="B7" s="39" t="s">
        <v>3</v>
      </c>
      <c r="C7" s="39"/>
      <c r="D7" s="39"/>
      <c r="E7" s="10">
        <v>326.5</v>
      </c>
    </row>
    <row r="8" spans="1:8" ht="15.75" customHeight="1" x14ac:dyDescent="0.25">
      <c r="A8" s="1"/>
      <c r="B8" s="39" t="s">
        <v>8</v>
      </c>
      <c r="C8" s="39"/>
      <c r="D8" s="39"/>
      <c r="E8" s="9">
        <v>10.08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7" t="s">
        <v>32</v>
      </c>
      <c r="C10" s="47"/>
      <c r="D10" s="1"/>
      <c r="E10" s="1"/>
    </row>
    <row r="11" spans="1:8" ht="15.75" customHeight="1" x14ac:dyDescent="0.25">
      <c r="A11" s="1"/>
      <c r="B11" s="48" t="s">
        <v>53</v>
      </c>
      <c r="C11" s="48"/>
      <c r="D11" s="48"/>
      <c r="E11" s="23">
        <f>E12+E14</f>
        <v>1843.357</v>
      </c>
    </row>
    <row r="12" spans="1:8" ht="15.75" customHeight="1" x14ac:dyDescent="0.25">
      <c r="A12" s="1"/>
      <c r="B12" s="41" t="s">
        <v>4</v>
      </c>
      <c r="C12" s="41"/>
      <c r="D12" s="41"/>
      <c r="E12" s="24">
        <v>1446.52</v>
      </c>
    </row>
    <row r="13" spans="1:8" ht="15.75" customHeight="1" x14ac:dyDescent="0.25">
      <c r="A13" s="1"/>
      <c r="B13" s="42" t="s">
        <v>5</v>
      </c>
      <c r="C13" s="42"/>
      <c r="D13" s="42"/>
      <c r="E13" s="25">
        <v>1360.6479999999999</v>
      </c>
    </row>
    <row r="14" spans="1:8" ht="15.75" customHeight="1" x14ac:dyDescent="0.25">
      <c r="A14" s="1"/>
      <c r="B14" s="41" t="s">
        <v>6</v>
      </c>
      <c r="C14" s="41"/>
      <c r="D14" s="41"/>
      <c r="E14" s="24">
        <v>396.83699999999999</v>
      </c>
    </row>
    <row r="15" spans="1:8" ht="15.75" customHeight="1" x14ac:dyDescent="0.25">
      <c r="A15" s="1"/>
      <c r="B15" s="43" t="s">
        <v>7</v>
      </c>
      <c r="C15" s="43"/>
      <c r="D15" s="43"/>
      <c r="E15" s="26">
        <v>376.83199999999999</v>
      </c>
    </row>
    <row r="16" spans="1:8" ht="15.75" customHeight="1" x14ac:dyDescent="0.25">
      <c r="A16" s="1"/>
      <c r="B16" s="13"/>
      <c r="C16" s="13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6" t="s">
        <v>51</v>
      </c>
      <c r="D18" s="29">
        <f>316059.19*1.302/1000</f>
        <v>411.50906538000004</v>
      </c>
      <c r="E18" s="22">
        <f>D18/12/$E$5*1000</f>
        <v>2.8257240655745814</v>
      </c>
    </row>
    <row r="19" spans="1:6" ht="15.75" customHeight="1" x14ac:dyDescent="0.25">
      <c r="A19" s="1"/>
      <c r="B19" s="7" t="s">
        <v>39</v>
      </c>
      <c r="C19" s="7" t="s">
        <v>41</v>
      </c>
      <c r="D19" s="21">
        <f>D18*0.261</f>
        <v>107.40386606418001</v>
      </c>
      <c r="E19" s="21">
        <f>E18*0.261</f>
        <v>0.7375139811149658</v>
      </c>
    </row>
    <row r="20" spans="1:6" ht="63.75" customHeight="1" x14ac:dyDescent="0.25">
      <c r="A20" s="1"/>
      <c r="B20" s="7"/>
      <c r="C20" s="11" t="s">
        <v>24</v>
      </c>
      <c r="D20" s="19"/>
      <c r="E20" s="5"/>
      <c r="F20" t="s">
        <v>9</v>
      </c>
    </row>
    <row r="21" spans="1:6" x14ac:dyDescent="0.25">
      <c r="A21" s="1"/>
      <c r="B21" s="18" t="s">
        <v>37</v>
      </c>
      <c r="C21" s="7" t="s">
        <v>40</v>
      </c>
      <c r="D21" s="21">
        <f>D18*0.556</f>
        <v>228.79904035128004</v>
      </c>
      <c r="E21" s="21">
        <f>E18*0.556</f>
        <v>1.5711025804594674</v>
      </c>
    </row>
    <row r="22" spans="1:6" ht="67.5" x14ac:dyDescent="0.25">
      <c r="A22" s="1"/>
      <c r="B22" s="8"/>
      <c r="C22" s="12" t="s">
        <v>35</v>
      </c>
      <c r="D22" s="5"/>
      <c r="E22" s="5"/>
    </row>
    <row r="23" spans="1:6" ht="56.25" x14ac:dyDescent="0.25">
      <c r="A23" s="1"/>
      <c r="B23" s="8"/>
      <c r="C23" s="12" t="s">
        <v>34</v>
      </c>
      <c r="D23" s="5"/>
      <c r="E23" s="5"/>
    </row>
    <row r="24" spans="1:6" x14ac:dyDescent="0.25">
      <c r="A24" s="1"/>
      <c r="B24" s="7" t="s">
        <v>38</v>
      </c>
      <c r="C24" s="7" t="s">
        <v>57</v>
      </c>
      <c r="D24" s="21">
        <f>D18-D19-D21</f>
        <v>75.306158964539975</v>
      </c>
      <c r="E24" s="21">
        <f>E18-E19-E21</f>
        <v>0.51710750400014804</v>
      </c>
    </row>
    <row r="25" spans="1:6" x14ac:dyDescent="0.25">
      <c r="A25" s="1"/>
      <c r="B25" s="6">
        <v>2</v>
      </c>
      <c r="C25" s="6" t="s">
        <v>13</v>
      </c>
      <c r="D25" s="20">
        <v>3.6880000000000002</v>
      </c>
      <c r="E25" s="22">
        <f>D25/12/$E$5*1000</f>
        <v>2.5324521937847802E-2</v>
      </c>
    </row>
    <row r="26" spans="1:6" ht="34.5" customHeight="1" x14ac:dyDescent="0.25">
      <c r="A26" s="1"/>
      <c r="B26" s="6">
        <v>3</v>
      </c>
      <c r="C26" s="6" t="s">
        <v>14</v>
      </c>
      <c r="D26" s="29">
        <f>(9785.69+159770.08)*1.302/1000</f>
        <v>220.76161254000002</v>
      </c>
      <c r="E26" s="22">
        <f>D26/12/$E$5*1000</f>
        <v>1.5159116864977999</v>
      </c>
    </row>
    <row r="27" spans="1:6" ht="137.25" customHeight="1" x14ac:dyDescent="0.25">
      <c r="A27" s="1"/>
      <c r="B27" s="6"/>
      <c r="C27" s="44" t="s">
        <v>36</v>
      </c>
      <c r="D27" s="45"/>
      <c r="E27" s="46"/>
    </row>
    <row r="28" spans="1:6" ht="19.5" customHeight="1" x14ac:dyDescent="0.25">
      <c r="A28" s="1"/>
      <c r="B28" s="6">
        <v>4</v>
      </c>
      <c r="C28" s="6" t="s">
        <v>15</v>
      </c>
      <c r="D28" s="22">
        <f>SUM(D29:D35)</f>
        <v>670.75666400000011</v>
      </c>
      <c r="E28" s="22">
        <f t="shared" ref="E28:E44" si="0">D28/12/$E$5*1000</f>
        <v>4.6059088536945794</v>
      </c>
    </row>
    <row r="29" spans="1:6" ht="33.75" customHeight="1" x14ac:dyDescent="0.25">
      <c r="A29" s="1"/>
      <c r="B29" s="27" t="s">
        <v>42</v>
      </c>
      <c r="C29" s="27" t="s">
        <v>16</v>
      </c>
      <c r="D29" s="28">
        <v>13.153</v>
      </c>
      <c r="E29" s="28">
        <f t="shared" si="0"/>
        <v>9.0318177073891573E-2</v>
      </c>
    </row>
    <row r="30" spans="1:6" ht="38.25" x14ac:dyDescent="0.25">
      <c r="A30" s="1"/>
      <c r="B30" s="27" t="s">
        <v>43</v>
      </c>
      <c r="C30" s="27" t="s">
        <v>17</v>
      </c>
      <c r="D30" s="28">
        <v>72.063999999999993</v>
      </c>
      <c r="E30" s="28">
        <f t="shared" si="0"/>
        <v>0.49484445469876998</v>
      </c>
    </row>
    <row r="31" spans="1:6" ht="25.5" x14ac:dyDescent="0.25">
      <c r="A31" s="1"/>
      <c r="B31" s="27" t="s">
        <v>44</v>
      </c>
      <c r="C31" s="27" t="s">
        <v>18</v>
      </c>
      <c r="D31" s="28">
        <f>25.584+0.123+0.955</f>
        <v>26.661999999999999</v>
      </c>
      <c r="E31" s="28">
        <f t="shared" si="0"/>
        <v>0.18308091212226085</v>
      </c>
    </row>
    <row r="32" spans="1:6" x14ac:dyDescent="0.25">
      <c r="A32" s="1"/>
      <c r="B32" s="27" t="s">
        <v>45</v>
      </c>
      <c r="C32" s="27" t="s">
        <v>19</v>
      </c>
      <c r="D32" s="28">
        <f>0.01*E5*12/1000</f>
        <v>1.4562959999999998</v>
      </c>
      <c r="E32" s="28">
        <f t="shared" si="0"/>
        <v>9.9999999999999985E-3</v>
      </c>
    </row>
    <row r="33" spans="1:6" ht="15.75" customHeight="1" x14ac:dyDescent="0.25">
      <c r="A33" s="1"/>
      <c r="B33" s="27" t="s">
        <v>46</v>
      </c>
      <c r="C33" s="27" t="s">
        <v>20</v>
      </c>
      <c r="D33" s="28">
        <f>0.08*E5*12/1000</f>
        <v>11.650367999999999</v>
      </c>
      <c r="E33" s="28">
        <f t="shared" si="0"/>
        <v>7.9999999999999988E-2</v>
      </c>
    </row>
    <row r="34" spans="1:6" ht="38.25" x14ac:dyDescent="0.25">
      <c r="A34" s="1"/>
      <c r="B34" s="27" t="s">
        <v>47</v>
      </c>
      <c r="C34" s="27" t="s">
        <v>21</v>
      </c>
      <c r="D34" s="28">
        <f>67.47+22.395+450.028</f>
        <v>539.89300000000003</v>
      </c>
      <c r="E34" s="28">
        <f t="shared" si="0"/>
        <v>3.707302636277241</v>
      </c>
    </row>
    <row r="35" spans="1:6" x14ac:dyDescent="0.25">
      <c r="A35" s="1"/>
      <c r="B35" s="27" t="s">
        <v>48</v>
      </c>
      <c r="C35" s="27" t="s">
        <v>49</v>
      </c>
      <c r="D35" s="28">
        <f>0.522+0.112+0.099+4.252+0.884+0.009</f>
        <v>5.8780000000000001</v>
      </c>
      <c r="E35" s="28">
        <f t="shared" si="0"/>
        <v>4.0362673522415772E-2</v>
      </c>
    </row>
    <row r="36" spans="1:6" ht="35.25" customHeight="1" x14ac:dyDescent="0.25">
      <c r="A36" s="1"/>
      <c r="B36" s="6">
        <v>5</v>
      </c>
      <c r="C36" s="6" t="s">
        <v>50</v>
      </c>
      <c r="D36" s="22">
        <f>187.672+44.631+27.298+1.241</f>
        <v>260.84199999999998</v>
      </c>
      <c r="E36" s="22">
        <f t="shared" si="0"/>
        <v>1.7911331212885295</v>
      </c>
    </row>
    <row r="37" spans="1:6" ht="30.75" customHeight="1" x14ac:dyDescent="0.25">
      <c r="A37" s="1"/>
      <c r="B37" s="6">
        <v>6</v>
      </c>
      <c r="C37" s="6" t="s">
        <v>22</v>
      </c>
      <c r="D37" s="22">
        <f>2.907+49.865+6.2</f>
        <v>58.972000000000008</v>
      </c>
      <c r="E37" s="22">
        <f t="shared" si="0"/>
        <v>0.40494514851376379</v>
      </c>
    </row>
    <row r="38" spans="1:6" ht="21" customHeight="1" x14ac:dyDescent="0.25">
      <c r="A38" s="1"/>
      <c r="B38" s="6">
        <v>7</v>
      </c>
      <c r="C38" s="6" t="s">
        <v>25</v>
      </c>
      <c r="D38" s="22">
        <f>423.128+89.199</f>
        <v>512.327</v>
      </c>
      <c r="E38" s="22">
        <f t="shared" si="0"/>
        <v>3.5180141949164185</v>
      </c>
    </row>
    <row r="39" spans="1:6" ht="228.75" customHeight="1" x14ac:dyDescent="0.25">
      <c r="A39" s="1"/>
      <c r="B39" s="6"/>
      <c r="C39" s="40" t="s">
        <v>26</v>
      </c>
      <c r="D39" s="40"/>
      <c r="E39" s="40"/>
    </row>
    <row r="40" spans="1:6" ht="15" customHeight="1" x14ac:dyDescent="0.25">
      <c r="A40" s="1"/>
      <c r="B40" s="6">
        <v>8</v>
      </c>
      <c r="C40" s="6" t="s">
        <v>52</v>
      </c>
      <c r="D40" s="30">
        <v>15.906000000000001</v>
      </c>
      <c r="E40" s="30">
        <f t="shared" si="0"/>
        <v>0.1092223009607937</v>
      </c>
    </row>
    <row r="41" spans="1:6" ht="30" x14ac:dyDescent="0.25">
      <c r="A41" s="1"/>
      <c r="B41" s="6">
        <v>9</v>
      </c>
      <c r="C41" s="6" t="s">
        <v>31</v>
      </c>
      <c r="D41" s="30">
        <v>24.698</v>
      </c>
      <c r="E41" s="30">
        <f t="shared" si="0"/>
        <v>0.16959464284733325</v>
      </c>
    </row>
    <row r="42" spans="1:6" x14ac:dyDescent="0.25">
      <c r="A42" s="1"/>
      <c r="B42" s="6">
        <v>10</v>
      </c>
      <c r="C42" s="6" t="s">
        <v>23</v>
      </c>
      <c r="D42" s="30">
        <f>(E13+E15)*0.01+1.875</f>
        <v>19.2498</v>
      </c>
      <c r="E42" s="30">
        <f t="shared" si="0"/>
        <v>0.13218329240758747</v>
      </c>
    </row>
    <row r="43" spans="1:6" x14ac:dyDescent="0.25">
      <c r="A43" s="1"/>
      <c r="B43" s="6">
        <v>11</v>
      </c>
      <c r="C43" s="16" t="s">
        <v>27</v>
      </c>
      <c r="D43" s="30">
        <v>318.76400000000001</v>
      </c>
      <c r="E43" s="30">
        <f t="shared" si="0"/>
        <v>2.1888681971247608</v>
      </c>
    </row>
    <row r="44" spans="1:6" ht="15" customHeight="1" x14ac:dyDescent="0.25">
      <c r="A44" s="1"/>
      <c r="B44" s="15">
        <v>12</v>
      </c>
      <c r="C44" s="17" t="s">
        <v>55</v>
      </c>
      <c r="D44" s="30">
        <f>D18+D25+D26+D28+D36+D37+D38+D40+D41+D42+D43</f>
        <v>2517.47414192</v>
      </c>
      <c r="E44" s="30">
        <f t="shared" si="0"/>
        <v>17.286830025763994</v>
      </c>
      <c r="F44" s="34"/>
    </row>
    <row r="45" spans="1:6" ht="15" customHeight="1" x14ac:dyDescent="0.25">
      <c r="A45" s="1"/>
      <c r="B45" s="6">
        <v>13</v>
      </c>
      <c r="C45" s="14" t="s">
        <v>28</v>
      </c>
      <c r="D45" s="30">
        <f>E11-D44</f>
        <v>-674.11714191999999</v>
      </c>
      <c r="E45" s="31"/>
    </row>
    <row r="46" spans="1:6" ht="21" customHeight="1" x14ac:dyDescent="0.25">
      <c r="A46" s="1"/>
      <c r="B46" s="6">
        <v>14</v>
      </c>
      <c r="C46" s="14" t="s">
        <v>54</v>
      </c>
      <c r="D46" s="30">
        <f>(216183.03+86637.9)/1000</f>
        <v>302.82092999999998</v>
      </c>
      <c r="E46" s="31"/>
    </row>
    <row r="47" spans="1:6" ht="15" hidden="1" customHeight="1" x14ac:dyDescent="0.25">
      <c r="A47" s="1"/>
      <c r="B47" s="6">
        <v>15</v>
      </c>
      <c r="C47" s="14" t="s">
        <v>29</v>
      </c>
      <c r="D47" s="32">
        <f>D45-D46</f>
        <v>-976.93807191999997</v>
      </c>
      <c r="E47" s="33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2021-03-23T06:12:50Z</dcterms:modified>
</cp:coreProperties>
</file>