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38" i="2" l="1"/>
  <c r="D36" i="2"/>
  <c r="D42" i="2"/>
  <c r="D37" i="2"/>
  <c r="D35" i="2"/>
  <c r="D34" i="2"/>
  <c r="D31" i="2"/>
  <c r="D26" i="2"/>
  <c r="D18" i="2"/>
  <c r="D21" i="2"/>
  <c r="D19" i="2"/>
  <c r="D46" i="2" l="1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<sst xmlns="http://schemas.openxmlformats.org/spreadsheetml/2006/main" count="59" uniqueCount="58">
  <si>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</si>
  <si>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</si>
  <si>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</si>
  <si>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</si>
  <si>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</si>
  <si>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</si>
  <si>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</si>
  <si>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</si>
  <si>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</si>
  <si>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</si>
  <si>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</si>
  <si>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</si>
  <si>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</si>
  <si>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</si>
  <si>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</si>
  <si>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</si>
  <si>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</si>
  <si>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</si>
  <si>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</si>
  <si>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</si>
  <si>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</si>
  <si>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</si>
  <si>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</si>
  <si>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</si>
  <si>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</si>
  <si>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</si>
  <si>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</si>
  <si>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</si>
  <si>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</si>
  <si>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</si>
  <si>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</si>
  <si>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</si>
  <si>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</si>
  <si>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</si>
  <si>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</si>
  <si>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</si>
  <si>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</si>
  <si>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</si>
  <si>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</si>
  <si>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</si>
  <si>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</si>
  <si>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</si>
  <si>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</si>
  <si>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</si>
  <si>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</si>
  <si>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</si>
  <si>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</si>
  <si>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</si>
  <si>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</si>
  <si>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</si>
  <si>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</si>
  <si>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</si>
  <si>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</si>
  <si>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</si>
  <si>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</si>
  <si>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</si>
  <si>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35А, бул.Юности                                                за 2020 год </t>
  </si>
  <si>
    <t>Содержание мусоропроводов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</si>
</sst>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0" workbookViewId="0">
      <selection activeCell="D59" sqref="D59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4" t="s">
        <v>30</v>
      </c>
      <c r="C1" s="44"/>
      <c r="D1" s="44"/>
      <c r="E1" s="44"/>
    </row>
    <row r="2" spans="1:8" ht="40.5" customHeight="1" x14ac:dyDescent="0.25">
      <c r="A2" s="1"/>
      <c r="B2" s="45" t="s">
        <v>56</v>
      </c>
      <c r="C2" s="45"/>
      <c r="D2" s="45"/>
      <c r="E2" s="45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6" t="s">
        <v>0</v>
      </c>
      <c r="C4" s="46"/>
      <c r="D4" s="46"/>
      <c r="E4" s="46"/>
    </row>
    <row r="5" spans="1:8" ht="15.75" customHeight="1" x14ac:dyDescent="0.25">
      <c r="A5" s="1"/>
      <c r="B5" s="47" t="s">
        <v>1</v>
      </c>
      <c r="C5" s="47"/>
      <c r="D5" s="47"/>
      <c r="E5" s="9">
        <f>E6+E7</f>
        <v>5057.8</v>
      </c>
    </row>
    <row r="6" spans="1:8" ht="15.75" customHeight="1" x14ac:dyDescent="0.25">
      <c r="A6" s="1"/>
      <c r="B6" s="34" t="s">
        <v>2</v>
      </c>
      <c r="C6" s="34"/>
      <c r="D6" s="34"/>
      <c r="E6" s="10">
        <v>4579.2</v>
      </c>
    </row>
    <row r="7" spans="1:8" ht="15.75" customHeight="1" x14ac:dyDescent="0.25">
      <c r="A7" s="1"/>
      <c r="B7" s="34" t="s">
        <v>3</v>
      </c>
      <c r="C7" s="34"/>
      <c r="D7" s="34"/>
      <c r="E7" s="10">
        <v>478.6</v>
      </c>
    </row>
    <row r="8" spans="1:8" ht="15.75" customHeight="1" x14ac:dyDescent="0.25">
      <c r="A8" s="1"/>
      <c r="B8" s="34" t="s">
        <v>8</v>
      </c>
      <c r="C8" s="34"/>
      <c r="D8" s="34"/>
      <c r="E8" s="33">
        <v>12.13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2" t="s">
        <v>32</v>
      </c>
      <c r="C10" s="42"/>
      <c r="D10" s="1"/>
      <c r="E10" s="1"/>
    </row>
    <row r="11" spans="1:8" ht="15.75" customHeight="1" x14ac:dyDescent="0.25">
      <c r="A11" s="1"/>
      <c r="B11" s="43" t="s">
        <v>53</v>
      </c>
      <c r="C11" s="43"/>
      <c r="D11" s="43"/>
      <c r="E11" s="13">
        <f>E12+E14</f>
        <v>850.56899999999996</v>
      </c>
    </row>
    <row r="12" spans="1:8" ht="15.75" customHeight="1" x14ac:dyDescent="0.25">
      <c r="A12" s="1"/>
      <c r="B12" s="36" t="s">
        <v>4</v>
      </c>
      <c r="C12" s="36"/>
      <c r="D12" s="36"/>
      <c r="E12" s="14">
        <v>741.24599999999998</v>
      </c>
    </row>
    <row r="13" spans="1:8" ht="15.75" customHeight="1" x14ac:dyDescent="0.25">
      <c r="A13" s="1"/>
      <c r="B13" s="37" t="s">
        <v>5</v>
      </c>
      <c r="C13" s="37"/>
      <c r="D13" s="37"/>
      <c r="E13" s="15">
        <v>734.346</v>
      </c>
    </row>
    <row r="14" spans="1:8" ht="15.75" customHeight="1" x14ac:dyDescent="0.25">
      <c r="A14" s="1"/>
      <c r="B14" s="36" t="s">
        <v>6</v>
      </c>
      <c r="C14" s="36"/>
      <c r="D14" s="36"/>
      <c r="E14" s="14">
        <v>109.32299999999999</v>
      </c>
    </row>
    <row r="15" spans="1:8" ht="15.75" customHeight="1" x14ac:dyDescent="0.25">
      <c r="A15" s="1"/>
      <c r="B15" s="38" t="s">
        <v>7</v>
      </c>
      <c r="C15" s="38"/>
      <c r="D15" s="38"/>
      <c r="E15" s="16">
        <v>183.584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111747.85*1.302/1000</f>
        <v>145.49570070000001</v>
      </c>
      <c r="E18" s="20">
        <f>D18/12/$E$5*1000</f>
        <v>2.3972165220056154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D18*0.334</f>
        <v>48.595564033800009</v>
      </c>
      <c r="E19" s="22">
        <f>E18*0.334</f>
        <v>0.80067031834987556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D18*0.59</f>
        <v>85.842463413000004</v>
      </c>
      <c r="E21" s="22">
        <f>E18*0.59</f>
        <v>1.4143577479833129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11.057673253200008</v>
      </c>
      <c r="E24" s="22">
        <f>E18-E19-E21</f>
        <v>0.18218845567242692</v>
      </c>
    </row>
    <row r="25" spans="1:6" x14ac:dyDescent="0.25">
      <c r="A25" s="1"/>
      <c r="B25" s="6">
        <v>2</v>
      </c>
      <c r="C25" s="19" t="s">
        <v>13</v>
      </c>
      <c r="D25" s="20">
        <v>0.62</v>
      </c>
      <c r="E25" s="20">
        <f>D25/12/$E$5*1000</f>
        <v>1.0215245099977592E-2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(4078.35+66586.75)*1.302/1000</f>
        <v>92.005960200000018</v>
      </c>
      <c r="E26" s="20">
        <f>D26/12/$E$5*1000</f>
        <v>1.5159087646802962</v>
      </c>
    </row>
    <row r="27" spans="1:6" ht="138" customHeight="1" x14ac:dyDescent="0.25">
      <c r="A27" s="1"/>
      <c r="B27" s="6"/>
      <c r="C27" s="39" t="s">
        <v>36</v>
      </c>
      <c r="D27" s="40"/>
      <c r="E27" s="41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56.105423999999992</v>
      </c>
      <c r="E28" s="20">
        <f t="shared" ref="E28:E44" si="0">D28/12/$E$5*1000</f>
        <v>0.92440428644865325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8.7919999999999998</v>
      </c>
      <c r="E29" s="26">
        <f t="shared" si="0"/>
        <v>0.14485876599839193</v>
      </c>
    </row>
    <row r="30" spans="1:6" ht="38.25" x14ac:dyDescent="0.25">
      <c r="A30" s="1"/>
      <c r="B30" s="17" t="s">
        <v>43</v>
      </c>
      <c r="C30" s="25" t="s">
        <v>17</v>
      </c>
      <c r="D30" s="26">
        <v>30.033999999999999</v>
      </c>
      <c r="E30" s="26">
        <f t="shared" si="0"/>
        <v>0.49484624408504346</v>
      </c>
    </row>
    <row r="31" spans="1:6" ht="25.5" x14ac:dyDescent="0.25">
      <c r="A31" s="1"/>
      <c r="B31" s="17" t="s">
        <v>44</v>
      </c>
      <c r="C31" s="25" t="s">
        <v>18</v>
      </c>
      <c r="D31" s="26">
        <f>6.396+0.398</f>
        <v>6.7939999999999996</v>
      </c>
      <c r="E31" s="26">
        <f t="shared" si="0"/>
        <v>0.1119393148536254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0.60693600000000003</v>
      </c>
      <c r="E32" s="26">
        <f t="shared" si="0"/>
        <v>0.01</v>
      </c>
    </row>
    <row r="33" spans="1:5" ht="15.75" customHeight="1" x14ac:dyDescent="0.25">
      <c r="A33" s="1"/>
      <c r="B33" s="17" t="s">
        <v>46</v>
      </c>
      <c r="C33" s="25" t="s">
        <v>20</v>
      </c>
      <c r="D33" s="26">
        <f>0.08*E5*12/1000</f>
        <v>4.8554880000000002</v>
      </c>
      <c r="E33" s="26">
        <f t="shared" si="0"/>
        <v>0.08</v>
      </c>
    </row>
    <row r="34" spans="1:5" ht="38.25" x14ac:dyDescent="0.25">
      <c r="A34" s="1"/>
      <c r="B34" s="17" t="s">
        <v>47</v>
      </c>
      <c r="C34" s="25" t="s">
        <v>21</v>
      </c>
      <c r="D34" s="26">
        <f>2.528</f>
        <v>2.528</v>
      </c>
      <c r="E34" s="26">
        <f t="shared" si="0"/>
        <v>4.165183808506992E-2</v>
      </c>
    </row>
    <row r="35" spans="1:5" x14ac:dyDescent="0.25">
      <c r="A35" s="1"/>
      <c r="B35" s="17" t="s">
        <v>48</v>
      </c>
      <c r="C35" s="25" t="s">
        <v>49</v>
      </c>
      <c r="D35" s="26">
        <f>0.051+0.217+0.046+0.041+1.772+0.368</f>
        <v>2.4949999999999997</v>
      </c>
      <c r="E35" s="26">
        <f t="shared" si="0"/>
        <v>4.1108123426522723E-2</v>
      </c>
    </row>
    <row r="36" spans="1:5" ht="35.25" customHeight="1" x14ac:dyDescent="0.25">
      <c r="A36" s="1"/>
      <c r="B36" s="6">
        <v>5</v>
      </c>
      <c r="C36" s="19" t="s">
        <v>50</v>
      </c>
      <c r="D36" s="20">
        <f>19.779+74.546+0.156+0.517</f>
        <v>94.998000000000005</v>
      </c>
      <c r="E36" s="20">
        <f t="shared" si="0"/>
        <v>1.5652062161414053</v>
      </c>
    </row>
    <row r="37" spans="1:5" ht="30.75" customHeight="1" x14ac:dyDescent="0.25">
      <c r="A37" s="1"/>
      <c r="B37" s="6">
        <v>6</v>
      </c>
      <c r="C37" s="19" t="s">
        <v>22</v>
      </c>
      <c r="D37" s="20">
        <f>1.211+20.781+2.584</f>
        <v>24.575999999999997</v>
      </c>
      <c r="E37" s="20">
        <f t="shared" si="0"/>
        <v>0.40491913480169234</v>
      </c>
    </row>
    <row r="38" spans="1:5" ht="21" customHeight="1" x14ac:dyDescent="0.25">
      <c r="A38" s="1"/>
      <c r="B38" s="6">
        <v>7</v>
      </c>
      <c r="C38" s="19" t="s">
        <v>25</v>
      </c>
      <c r="D38" s="20">
        <f>176.345+37.175</f>
        <v>213.51999999999998</v>
      </c>
      <c r="E38" s="20">
        <f t="shared" si="0"/>
        <v>3.5179986028180892</v>
      </c>
    </row>
    <row r="39" spans="1:5" ht="219" customHeight="1" x14ac:dyDescent="0.25">
      <c r="A39" s="1"/>
      <c r="B39" s="6"/>
      <c r="C39" s="35" t="s">
        <v>26</v>
      </c>
      <c r="D39" s="35"/>
      <c r="E39" s="35"/>
    </row>
    <row r="40" spans="1:5" ht="15" customHeight="1" x14ac:dyDescent="0.25">
      <c r="A40" s="1"/>
      <c r="B40" s="6">
        <v>8</v>
      </c>
      <c r="C40" s="19" t="s">
        <v>52</v>
      </c>
      <c r="D40" s="20">
        <v>6.6289999999999996</v>
      </c>
      <c r="E40" s="20">
        <f t="shared" si="0"/>
        <v>0.10922074156088946</v>
      </c>
    </row>
    <row r="41" spans="1:5" ht="30" x14ac:dyDescent="0.25">
      <c r="A41" s="1"/>
      <c r="B41" s="6">
        <v>9</v>
      </c>
      <c r="C41" s="19" t="s">
        <v>31</v>
      </c>
      <c r="D41" s="20">
        <v>10.292999999999999</v>
      </c>
      <c r="E41" s="20">
        <f t="shared" si="0"/>
        <v>0.16958954486140215</v>
      </c>
    </row>
    <row r="42" spans="1:5" x14ac:dyDescent="0.25">
      <c r="A42" s="1"/>
      <c r="B42" s="6">
        <v>10</v>
      </c>
      <c r="C42" s="19" t="s">
        <v>23</v>
      </c>
      <c r="D42" s="20">
        <f>(E13+E15)*0.01+0.781</f>
        <v>9.9603000000000019</v>
      </c>
      <c r="E42" s="20">
        <f t="shared" si="0"/>
        <v>0.16410791253114004</v>
      </c>
    </row>
    <row r="43" spans="1:5" x14ac:dyDescent="0.25">
      <c r="A43" s="1"/>
      <c r="B43" s="6">
        <v>11</v>
      </c>
      <c r="C43" s="27" t="s">
        <v>27</v>
      </c>
      <c r="D43" s="20">
        <v>123.6</v>
      </c>
      <c r="E43" s="20">
        <f t="shared" si="0"/>
        <v>2.0364585392858552</v>
      </c>
    </row>
    <row r="44" spans="1:5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777.80338489999997</v>
      </c>
      <c r="E44" s="29">
        <f t="shared" si="0"/>
        <v>12.815245510235014</v>
      </c>
    </row>
    <row r="45" spans="1:5" ht="15" customHeight="1" x14ac:dyDescent="0.25">
      <c r="A45" s="1"/>
      <c r="B45" s="6">
        <v>13</v>
      </c>
      <c r="C45" s="30" t="s">
        <v>28</v>
      </c>
      <c r="D45" s="20">
        <f>E11-D44</f>
        <v>72.765615099999991</v>
      </c>
      <c r="E45" s="22"/>
    </row>
    <row r="46" spans="1:5" ht="21" customHeight="1" x14ac:dyDescent="0.25">
      <c r="A46" s="1"/>
      <c r="B46" s="6">
        <v>14</v>
      </c>
      <c r="C46" s="30" t="s">
        <v>54</v>
      </c>
      <c r="D46" s="20">
        <f>(77415.27+10346.61)/1000</f>
        <v>87.761880000000005</v>
      </c>
      <c r="E46" s="22"/>
    </row>
    <row r="47" spans="1:5" ht="15" hidden="1" customHeight="1" x14ac:dyDescent="0.25">
      <c r="A47" s="1"/>
      <c r="B47" s="6">
        <v>15</v>
      </c>
      <c r="C47" s="30" t="s">
        <v>29</v>
      </c>
      <c r="D47" s="31">
        <f>D45-D46</f>
        <v>-14.996264900000014</v>
      </c>
      <c r="E47" s="32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2021-03-23T06:17:40Z</dcterms:modified>
</cp:coreProperties>
</file>