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6" i="2" l="1"/>
  <c r="D42" i="2"/>
  <c r="D38" i="2"/>
  <c r="D37" i="2"/>
  <c r="D36" i="2"/>
  <c r="D35" i="2"/>
  <c r="D31" i="2"/>
  <c r="D26" i="2"/>
  <c r="D18" i="2"/>
  <c r="D19" i="2" s="1"/>
  <c r="D21" i="2"/>
  <c r="D24" i="2" l="1"/>
  <c r="E11" i="2" l="1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21" i="2" l="1"/>
  <c r="E19" i="2"/>
  <c r="D28" i="2"/>
  <c r="E24" i="2" l="1"/>
  <c r="D44" i="2"/>
  <c r="E44" i="2" s="1"/>
  <c r="E28" i="2"/>
  <c r="D45" i="2" l="1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<sst xmlns="http://schemas.openxmlformats.org/spreadsheetml/2006/main" count="59" uniqueCount="58">
  <si>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</si>
  <si>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</si>
  <si>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</si>
  <si>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</si>
  <si>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</si>
  <si>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</si>
  <si>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</si>
  <si>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</si>
  <si>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</si>
  <si>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</si>
  <si>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</si>
  <si>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</si>
  <si>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</si>
  <si>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</si>
  <si>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</si>
  <si>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</si>
  <si>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</si>
  <si>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</si>
  <si>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</si>
  <si>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</si>
  <si>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</si>
  <si>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</si>
  <si>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</si>
  <si>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</si>
  <si>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</si>
  <si>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</si>
  <si>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</si>
  <si>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</si>
  <si>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</si>
  <si>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</si>
  <si>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</si>
  <si>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</si>
  <si>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</si>
  <si>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</si>
  <si>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</si>
  <si>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</si>
  <si>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</si>
  <si>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</si>
  <si>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</si>
  <si>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</si>
  <si>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</si>
  <si>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</si>
  <si>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</si>
  <si>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</si>
  <si>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</si>
  <si>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</si>
  <si>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</si>
  <si>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</si>
  <si>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</si>
  <si>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</si>
  <si>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</si>
  <si>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</si>
  <si>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</si>
  <si>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</si>
  <si>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</si>
  <si>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</si>
  <si>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№ 35В, бул.Юности                                                за 2020 год </t>
  </si>
  <si>
    <t xml:space="preserve">Содержание мусоропроводов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</si>
</sst>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22" workbookViewId="0">
      <selection activeCell="C24" sqref="C24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45" t="s">
        <v>30</v>
      </c>
      <c r="C1" s="45"/>
      <c r="D1" s="45"/>
      <c r="E1" s="45"/>
    </row>
    <row r="2" spans="1:8" ht="40.5" customHeight="1" x14ac:dyDescent="0.25">
      <c r="A2" s="1"/>
      <c r="B2" s="46" t="s">
        <v>56</v>
      </c>
      <c r="C2" s="46"/>
      <c r="D2" s="46"/>
      <c r="E2" s="46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47" t="s">
        <v>0</v>
      </c>
      <c r="C4" s="47"/>
      <c r="D4" s="47"/>
      <c r="E4" s="47"/>
    </row>
    <row r="5" spans="1:8" ht="15.75" customHeight="1" x14ac:dyDescent="0.25">
      <c r="A5" s="1"/>
      <c r="B5" s="48" t="s">
        <v>1</v>
      </c>
      <c r="C5" s="48"/>
      <c r="D5" s="48"/>
      <c r="E5" s="9">
        <f>E6+E7</f>
        <v>10631.8</v>
      </c>
    </row>
    <row r="6" spans="1:8" ht="15.75" customHeight="1" x14ac:dyDescent="0.25">
      <c r="A6" s="1"/>
      <c r="B6" s="35" t="s">
        <v>2</v>
      </c>
      <c r="C6" s="35"/>
      <c r="D6" s="35"/>
      <c r="E6" s="10">
        <v>10580.8</v>
      </c>
    </row>
    <row r="7" spans="1:8" ht="15.75" customHeight="1" x14ac:dyDescent="0.25">
      <c r="A7" s="1"/>
      <c r="B7" s="35" t="s">
        <v>3</v>
      </c>
      <c r="C7" s="35"/>
      <c r="D7" s="35"/>
      <c r="E7" s="33">
        <v>51</v>
      </c>
    </row>
    <row r="8" spans="1:8" ht="15.75" customHeight="1" x14ac:dyDescent="0.25">
      <c r="A8" s="1"/>
      <c r="B8" s="35" t="s">
        <v>8</v>
      </c>
      <c r="C8" s="35"/>
      <c r="D8" s="35"/>
      <c r="E8" s="34">
        <v>10.54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3" t="s">
        <v>32</v>
      </c>
      <c r="C10" s="43"/>
      <c r="D10" s="1"/>
      <c r="E10" s="1"/>
    </row>
    <row r="11" spans="1:8" ht="15.75" customHeight="1" x14ac:dyDescent="0.25">
      <c r="A11" s="1"/>
      <c r="B11" s="44" t="s">
        <v>53</v>
      </c>
      <c r="C11" s="44"/>
      <c r="D11" s="44"/>
      <c r="E11" s="13">
        <f>E12+E14</f>
        <v>1700.9359999999999</v>
      </c>
    </row>
    <row r="12" spans="1:8" ht="15.75" customHeight="1" x14ac:dyDescent="0.25">
      <c r="A12" s="1"/>
      <c r="B12" s="37" t="s">
        <v>4</v>
      </c>
      <c r="C12" s="37"/>
      <c r="D12" s="37"/>
      <c r="E12" s="14">
        <v>1318.423</v>
      </c>
    </row>
    <row r="13" spans="1:8" ht="15.75" customHeight="1" x14ac:dyDescent="0.25">
      <c r="A13" s="1"/>
      <c r="B13" s="38" t="s">
        <v>5</v>
      </c>
      <c r="C13" s="38"/>
      <c r="D13" s="38"/>
      <c r="E13" s="15">
        <v>1249.2750000000001</v>
      </c>
    </row>
    <row r="14" spans="1:8" ht="15.75" customHeight="1" x14ac:dyDescent="0.25">
      <c r="A14" s="1"/>
      <c r="B14" s="37" t="s">
        <v>6</v>
      </c>
      <c r="C14" s="37"/>
      <c r="D14" s="37"/>
      <c r="E14" s="14">
        <v>382.51299999999998</v>
      </c>
    </row>
    <row r="15" spans="1:8" ht="15.75" customHeight="1" x14ac:dyDescent="0.25">
      <c r="A15" s="1"/>
      <c r="B15" s="39" t="s">
        <v>7</v>
      </c>
      <c r="C15" s="39"/>
      <c r="D15" s="39"/>
      <c r="E15" s="16">
        <v>377.35700000000003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198152.94*1.302/1000</f>
        <v>257.99512788000004</v>
      </c>
      <c r="E18" s="20">
        <f>D18/12/$E$5*1000</f>
        <v>2.0221969929833148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D18*0.344</f>
        <v>88.750323990720005</v>
      </c>
      <c r="E19" s="22">
        <f>E18*0.344</f>
        <v>0.69563576558626028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D18*0.427</f>
        <v>110.16391960476001</v>
      </c>
      <c r="E21" s="22">
        <f>E18*0.427</f>
        <v>0.86347811600387536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56.25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57</v>
      </c>
      <c r="D24" s="22">
        <f>D18-D19-D21</f>
        <v>59.080884284520025</v>
      </c>
      <c r="E24" s="22">
        <f>E18-E19-E21</f>
        <v>0.46308311139317904</v>
      </c>
    </row>
    <row r="25" spans="1:6" x14ac:dyDescent="0.25">
      <c r="A25" s="1"/>
      <c r="B25" s="6">
        <v>2</v>
      </c>
      <c r="C25" s="19" t="s">
        <v>13</v>
      </c>
      <c r="D25" s="20">
        <v>3.8730000000000002</v>
      </c>
      <c r="E25" s="20">
        <f>D25/12/$E$5*1000</f>
        <v>3.0357042081303267E-2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(8572.93+139969.48)*1.302/1000</f>
        <v>193.40221782000003</v>
      </c>
      <c r="E26" s="20">
        <f>D26/12/$E$5*1000</f>
        <v>1.5159099573919754</v>
      </c>
    </row>
    <row r="27" spans="1:6" ht="139.5" customHeight="1" x14ac:dyDescent="0.25">
      <c r="A27" s="1"/>
      <c r="B27" s="6"/>
      <c r="C27" s="40" t="s">
        <v>36</v>
      </c>
      <c r="D27" s="41"/>
      <c r="E27" s="42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120.86734399999999</v>
      </c>
      <c r="E28" s="20">
        <f t="shared" ref="E28:E44" si="0">D28/12/$E$5*1000</f>
        <v>0.94737285000344873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20.128</v>
      </c>
      <c r="E29" s="26">
        <f t="shared" si="0"/>
        <v>0.15776569662082937</v>
      </c>
    </row>
    <row r="30" spans="1:6" ht="38.25" x14ac:dyDescent="0.25">
      <c r="A30" s="1"/>
      <c r="B30" s="17" t="s">
        <v>43</v>
      </c>
      <c r="C30" s="25" t="s">
        <v>17</v>
      </c>
      <c r="D30" s="26">
        <v>63.133000000000003</v>
      </c>
      <c r="E30" s="26">
        <f t="shared" si="0"/>
        <v>0.49484408409990155</v>
      </c>
    </row>
    <row r="31" spans="1:6" ht="25.5" x14ac:dyDescent="0.25">
      <c r="A31" s="1"/>
      <c r="B31" s="17" t="s">
        <v>44</v>
      </c>
      <c r="C31" s="25" t="s">
        <v>18</v>
      </c>
      <c r="D31" s="26">
        <f>0.836+15.99</f>
        <v>16.826000000000001</v>
      </c>
      <c r="E31" s="26">
        <f t="shared" si="0"/>
        <v>0.13188422154918894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1.2758160000000001</v>
      </c>
      <c r="E32" s="26">
        <f t="shared" si="0"/>
        <v>0.01</v>
      </c>
    </row>
    <row r="33" spans="1:5" ht="15.75" customHeight="1" x14ac:dyDescent="0.25">
      <c r="A33" s="1"/>
      <c r="B33" s="17" t="s">
        <v>46</v>
      </c>
      <c r="C33" s="25" t="s">
        <v>20</v>
      </c>
      <c r="D33" s="26">
        <f>0.08*E5*12/1000</f>
        <v>10.206528</v>
      </c>
      <c r="E33" s="26">
        <f t="shared" si="0"/>
        <v>0.08</v>
      </c>
    </row>
    <row r="34" spans="1:5" ht="38.25" x14ac:dyDescent="0.25">
      <c r="A34" s="1"/>
      <c r="B34" s="17" t="s">
        <v>47</v>
      </c>
      <c r="C34" s="25" t="s">
        <v>21</v>
      </c>
      <c r="D34" s="26">
        <v>4.0519999999999996</v>
      </c>
      <c r="E34" s="26">
        <f t="shared" si="0"/>
        <v>3.1760065714805268E-2</v>
      </c>
    </row>
    <row r="35" spans="1:5" x14ac:dyDescent="0.25">
      <c r="A35" s="1"/>
      <c r="B35" s="17" t="s">
        <v>48</v>
      </c>
      <c r="C35" s="25" t="s">
        <v>49</v>
      </c>
      <c r="D35" s="26">
        <f>0.107+0.457+0.098+0.086+3.724+0.774</f>
        <v>5.2460000000000004</v>
      </c>
      <c r="E35" s="26">
        <f t="shared" si="0"/>
        <v>4.111878201872371E-2</v>
      </c>
    </row>
    <row r="36" spans="1:5" ht="35.25" customHeight="1" x14ac:dyDescent="0.25">
      <c r="A36" s="1"/>
      <c r="B36" s="6">
        <v>5</v>
      </c>
      <c r="C36" s="19" t="s">
        <v>50</v>
      </c>
      <c r="D36" s="20">
        <f>3.095+26.45+44.829+1.087</f>
        <v>75.460999999999999</v>
      </c>
      <c r="E36" s="20">
        <f t="shared" si="0"/>
        <v>0.59147243803181659</v>
      </c>
    </row>
    <row r="37" spans="1:5" ht="30.75" customHeight="1" x14ac:dyDescent="0.25">
      <c r="A37" s="1"/>
      <c r="B37" s="6">
        <v>6</v>
      </c>
      <c r="C37" s="19" t="s">
        <v>22</v>
      </c>
      <c r="D37" s="20">
        <f>2.547+43.684+5.432</f>
        <v>51.662999999999997</v>
      </c>
      <c r="E37" s="20">
        <f t="shared" si="0"/>
        <v>0.40494083786376722</v>
      </c>
    </row>
    <row r="38" spans="1:5" ht="21" customHeight="1" x14ac:dyDescent="0.25">
      <c r="A38" s="1"/>
      <c r="B38" s="6">
        <v>7</v>
      </c>
      <c r="C38" s="19" t="s">
        <v>25</v>
      </c>
      <c r="D38" s="20">
        <f>370.688+78.144</f>
        <v>448.83199999999999</v>
      </c>
      <c r="E38" s="20">
        <f t="shared" si="0"/>
        <v>3.5179994607372853</v>
      </c>
    </row>
    <row r="39" spans="1:5" ht="213.75" customHeight="1" x14ac:dyDescent="0.25">
      <c r="A39" s="1"/>
      <c r="B39" s="6"/>
      <c r="C39" s="36" t="s">
        <v>26</v>
      </c>
      <c r="D39" s="36"/>
      <c r="E39" s="36"/>
    </row>
    <row r="40" spans="1:5" ht="15" customHeight="1" x14ac:dyDescent="0.25">
      <c r="A40" s="1"/>
      <c r="B40" s="6">
        <v>8</v>
      </c>
      <c r="C40" s="19" t="s">
        <v>52</v>
      </c>
      <c r="D40" s="20">
        <v>13.935</v>
      </c>
      <c r="E40" s="20">
        <f t="shared" si="0"/>
        <v>0.10922421415000283</v>
      </c>
    </row>
    <row r="41" spans="1:5" ht="30" x14ac:dyDescent="0.25">
      <c r="A41" s="1"/>
      <c r="B41" s="6">
        <v>9</v>
      </c>
      <c r="C41" s="19" t="s">
        <v>31</v>
      </c>
      <c r="D41" s="20">
        <v>21.637</v>
      </c>
      <c r="E41" s="20">
        <f t="shared" si="0"/>
        <v>0.16959342099487701</v>
      </c>
    </row>
    <row r="42" spans="1:5" x14ac:dyDescent="0.25">
      <c r="A42" s="1"/>
      <c r="B42" s="6">
        <v>10</v>
      </c>
      <c r="C42" s="19" t="s">
        <v>23</v>
      </c>
      <c r="D42" s="20">
        <f>(E13+E15)*0.01+1.643</f>
        <v>17.909320000000001</v>
      </c>
      <c r="E42" s="20">
        <f t="shared" si="0"/>
        <v>0.14037541463659339</v>
      </c>
    </row>
    <row r="43" spans="1:5" x14ac:dyDescent="0.25">
      <c r="A43" s="1"/>
      <c r="B43" s="6">
        <v>11</v>
      </c>
      <c r="C43" s="27" t="s">
        <v>27</v>
      </c>
      <c r="D43" s="20">
        <v>291.74</v>
      </c>
      <c r="E43" s="20">
        <f t="shared" si="0"/>
        <v>2.2866933789825494</v>
      </c>
    </row>
    <row r="44" spans="1:5" ht="15" customHeight="1" x14ac:dyDescent="0.25">
      <c r="A44" s="1"/>
      <c r="B44" s="18">
        <v>12</v>
      </c>
      <c r="C44" s="28" t="s">
        <v>55</v>
      </c>
      <c r="D44" s="29">
        <f>D18+D25+D26+D28+D36+D37+D38+D40+D41+D42+D43</f>
        <v>1497.3150097</v>
      </c>
      <c r="E44" s="29">
        <f t="shared" si="0"/>
        <v>11.736136007856933</v>
      </c>
    </row>
    <row r="45" spans="1:5" ht="15" customHeight="1" x14ac:dyDescent="0.25">
      <c r="A45" s="1"/>
      <c r="B45" s="6">
        <v>13</v>
      </c>
      <c r="C45" s="30" t="s">
        <v>28</v>
      </c>
      <c r="D45" s="20">
        <f>E11-D44</f>
        <v>203.6209902999999</v>
      </c>
      <c r="E45" s="22"/>
    </row>
    <row r="46" spans="1:5" ht="21" customHeight="1" x14ac:dyDescent="0.25">
      <c r="A46" s="1"/>
      <c r="B46" s="6">
        <v>14</v>
      </c>
      <c r="C46" s="30" t="s">
        <v>54</v>
      </c>
      <c r="D46" s="20">
        <f>(69375.55+35195.32)/1000</f>
        <v>104.57087</v>
      </c>
      <c r="E46" s="22"/>
    </row>
    <row r="47" spans="1:5" ht="15" customHeight="1" x14ac:dyDescent="0.25">
      <c r="A47" s="1"/>
      <c r="B47" s="6">
        <v>15</v>
      </c>
      <c r="C47" s="30" t="s">
        <v>29</v>
      </c>
      <c r="D47" s="31">
        <f>D45-D46</f>
        <v>99.050120299999904</v>
      </c>
      <c r="E47" s="32"/>
    </row>
    <row r="48" spans="1:5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1:E1"/>
    <mergeCell ref="B2:E2"/>
    <mergeCell ref="B4:E4"/>
    <mergeCell ref="B5:D5"/>
    <mergeCell ref="B6:D6"/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2021-03-23T06:16:25Z</dcterms:modified>
</cp:coreProperties>
</file>