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F14" i="2" l="1"/>
  <c r="D34" i="2" l="1"/>
  <c r="D38" i="2"/>
  <c r="D42" i="2"/>
  <c r="D37" i="2"/>
  <c r="D31" i="2"/>
  <c r="D36" i="2"/>
  <c r="D35" i="2"/>
  <c r="D26" i="2"/>
  <c r="D18" i="2" l="1"/>
  <c r="D19" i="2" s="1"/>
  <c r="D46" i="2"/>
  <c r="D21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F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<sst xmlns="http://schemas.openxmlformats.org/spreadsheetml/2006/main" count="59" uniqueCount="58">
  <si>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</si>
  <si>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</si>
  <si>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</si>
  <si>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</si>
  <si>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</si>
  <si>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</si>
  <si>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</si>
  <si>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</si>
  <si>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</si>
  <si>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</si>
  <si>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</si>
  <si>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</si>
  <si>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</si>
  <si>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</si>
  <si>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</si>
  <si>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</si>
  <si>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</si>
  <si>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</si>
  <si>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</si>
  <si>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</si>
  <si>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</si>
  <si>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</si>
  <si>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</si>
  <si>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</si>
  <si>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</si>
  <si>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</si>
  <si>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</si>
  <si>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</si>
  <si>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</si>
  <si>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</si>
  <si>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</si>
  <si>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</si>
  <si>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</si>
  <si>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</si>
  <si>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</si>
  <si>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</si>
  <si>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</si>
  <si>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</si>
  <si>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</si>
  <si>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</si>
  <si>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</si>
  <si>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</si>
  <si>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</si>
  <si>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</si>
  <si>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</si>
  <si>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</si>
  <si>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</si>
  <si>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</si>
  <si>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</si>
  <si>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</si>
  <si>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</si>
  <si>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</si>
  <si>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</si>
  <si>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</si>
  <si>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</si>
  <si>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</si>
  <si>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42, ул.Есенина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</si>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</sst>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3" workbookViewId="0">
      <selection activeCell="J18" sqref="J18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7" t="s">
        <v>30</v>
      </c>
      <c r="C1" s="47"/>
      <c r="D1" s="47"/>
      <c r="E1" s="47"/>
    </row>
    <row r="2" spans="1:8" ht="40.5" customHeight="1" x14ac:dyDescent="0.25">
      <c r="A2" s="1"/>
      <c r="B2" s="48" t="s">
        <v>56</v>
      </c>
      <c r="C2" s="48"/>
      <c r="D2" s="48"/>
      <c r="E2" s="48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9" t="s">
        <v>0</v>
      </c>
      <c r="C4" s="49"/>
      <c r="D4" s="49"/>
      <c r="E4" s="49"/>
    </row>
    <row r="5" spans="1:8" ht="15.75" customHeight="1" x14ac:dyDescent="0.25">
      <c r="A5" s="1"/>
      <c r="B5" s="50" t="s">
        <v>1</v>
      </c>
      <c r="C5" s="50"/>
      <c r="D5" s="50"/>
      <c r="E5" s="9">
        <f>E6+E7</f>
        <v>13595.099999999999</v>
      </c>
    </row>
    <row r="6" spans="1:8" ht="15.75" customHeight="1" x14ac:dyDescent="0.25">
      <c r="A6" s="1"/>
      <c r="B6" s="37" t="s">
        <v>2</v>
      </c>
      <c r="C6" s="37"/>
      <c r="D6" s="37"/>
      <c r="E6" s="10">
        <v>13415.3</v>
      </c>
    </row>
    <row r="7" spans="1:8" ht="15.75" customHeight="1" x14ac:dyDescent="0.25">
      <c r="A7" s="1"/>
      <c r="B7" s="37" t="s">
        <v>3</v>
      </c>
      <c r="C7" s="37"/>
      <c r="D7" s="37"/>
      <c r="E7" s="33">
        <v>179.8</v>
      </c>
    </row>
    <row r="8" spans="1:8" ht="15.75" customHeight="1" x14ac:dyDescent="0.25">
      <c r="A8" s="1"/>
      <c r="B8" s="37" t="s">
        <v>8</v>
      </c>
      <c r="C8" s="37"/>
      <c r="D8" s="37"/>
      <c r="E8" s="34">
        <v>10.62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5" t="s">
        <v>32</v>
      </c>
      <c r="C10" s="45"/>
      <c r="D10" s="1"/>
      <c r="E10" s="1"/>
    </row>
    <row r="11" spans="1:8" ht="15.75" customHeight="1" x14ac:dyDescent="0.25">
      <c r="A11" s="1"/>
      <c r="B11" s="46" t="s">
        <v>53</v>
      </c>
      <c r="C11" s="46"/>
      <c r="D11" s="46"/>
      <c r="E11" s="13">
        <f>E12+E14</f>
        <v>1977.374</v>
      </c>
    </row>
    <row r="12" spans="1:8" ht="15.75" customHeight="1" x14ac:dyDescent="0.25">
      <c r="A12" s="1"/>
      <c r="B12" s="39" t="s">
        <v>4</v>
      </c>
      <c r="C12" s="39"/>
      <c r="D12" s="39"/>
      <c r="E12" s="14">
        <v>1700.829</v>
      </c>
    </row>
    <row r="13" spans="1:8" ht="15.75" customHeight="1" x14ac:dyDescent="0.25">
      <c r="A13" s="1"/>
      <c r="B13" s="40" t="s">
        <v>5</v>
      </c>
      <c r="C13" s="40"/>
      <c r="D13" s="40"/>
      <c r="E13" s="15">
        <v>1643.11</v>
      </c>
    </row>
    <row r="14" spans="1:8" ht="15.75" customHeight="1" x14ac:dyDescent="0.25">
      <c r="A14" s="1"/>
      <c r="B14" s="39" t="s">
        <v>6</v>
      </c>
      <c r="C14" s="39"/>
      <c r="D14" s="39"/>
      <c r="E14" s="14">
        <v>276.54500000000002</v>
      </c>
      <c r="F14" s="36">
        <f>E14/12/E5*1000</f>
        <v>1.6951266755424139</v>
      </c>
    </row>
    <row r="15" spans="1:8" ht="15.75" customHeight="1" x14ac:dyDescent="0.25">
      <c r="A15" s="1"/>
      <c r="B15" s="41" t="s">
        <v>7</v>
      </c>
      <c r="C15" s="41"/>
      <c r="D15" s="41"/>
      <c r="E15" s="16">
        <v>274.76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360884.63*1.302/1000</f>
        <v>469.87178826000002</v>
      </c>
      <c r="E18" s="20">
        <f>D18/12/$E$5*1000</f>
        <v>2.8801540521952766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</f>
        <v>140.961536478</v>
      </c>
      <c r="E19" s="22">
        <f>E18*0.3</f>
        <v>0.86404621565858297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D18*0.6</f>
        <v>281.923072956</v>
      </c>
      <c r="E21" s="22">
        <f>E18*0.6</f>
        <v>1.7280924313171659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46.987178826000047</v>
      </c>
      <c r="E24" s="22">
        <f>E18-E19-E21</f>
        <v>0.28801540521952762</v>
      </c>
    </row>
    <row r="25" spans="1:6" x14ac:dyDescent="0.25">
      <c r="A25" s="1"/>
      <c r="B25" s="6">
        <v>2</v>
      </c>
      <c r="C25" s="19" t="s">
        <v>13</v>
      </c>
      <c r="D25" s="20">
        <v>5.1760000000000002</v>
      </c>
      <c r="E25" s="20">
        <f>D25/12/$E$5*1000</f>
        <v>3.1727117368267492E-2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(10962.42+178982.05)*1.302/1000</f>
        <v>247.30769994000002</v>
      </c>
      <c r="E26" s="20">
        <f>D26/12/$E$5*1000</f>
        <v>1.5159119826260934</v>
      </c>
    </row>
    <row r="27" spans="1:6" ht="137.25" customHeight="1" x14ac:dyDescent="0.25">
      <c r="A27" s="1"/>
      <c r="B27" s="6"/>
      <c r="C27" s="42" t="s">
        <v>36</v>
      </c>
      <c r="D27" s="43"/>
      <c r="E27" s="44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701.45970799999998</v>
      </c>
      <c r="E28" s="20">
        <f t="shared" ref="E28:E44" si="0">D28/12/$E$5*1000</f>
        <v>4.299709135399274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15.019</v>
      </c>
      <c r="E29" s="26">
        <f t="shared" si="0"/>
        <v>9.2061355439337217E-2</v>
      </c>
    </row>
    <row r="30" spans="1:6" ht="38.25" x14ac:dyDescent="0.25">
      <c r="A30" s="1"/>
      <c r="B30" s="17" t="s">
        <v>43</v>
      </c>
      <c r="C30" s="25" t="s">
        <v>17</v>
      </c>
      <c r="D30" s="26">
        <v>80.73</v>
      </c>
      <c r="E30" s="26">
        <f t="shared" si="0"/>
        <v>0.49484740825738688</v>
      </c>
    </row>
    <row r="31" spans="1:6" ht="25.5" x14ac:dyDescent="0.25">
      <c r="A31" s="1"/>
      <c r="B31" s="17" t="s">
        <v>44</v>
      </c>
      <c r="C31" s="25" t="s">
        <v>18</v>
      </c>
      <c r="D31" s="26">
        <f>1.069+14.404+19.188</f>
        <v>34.661000000000001</v>
      </c>
      <c r="E31" s="26">
        <f t="shared" si="0"/>
        <v>0.21246012656520857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1.6314119999999999</v>
      </c>
      <c r="E32" s="26">
        <f t="shared" si="0"/>
        <v>0.01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13.051295999999999</v>
      </c>
      <c r="E33" s="26">
        <f t="shared" si="0"/>
        <v>0.08</v>
      </c>
    </row>
    <row r="34" spans="1:6" ht="38.25" x14ac:dyDescent="0.25">
      <c r="A34" s="1"/>
      <c r="B34" s="17" t="s">
        <v>47</v>
      </c>
      <c r="C34" s="25" t="s">
        <v>21</v>
      </c>
      <c r="D34" s="26">
        <f>19.65+20.014+510.091</f>
        <v>549.755</v>
      </c>
      <c r="E34" s="26">
        <f t="shared" si="0"/>
        <v>3.3698109367835962</v>
      </c>
    </row>
    <row r="35" spans="1:6" x14ac:dyDescent="0.25">
      <c r="A35" s="1"/>
      <c r="B35" s="17" t="s">
        <v>48</v>
      </c>
      <c r="C35" s="25" t="s">
        <v>49</v>
      </c>
      <c r="D35" s="26">
        <f>0.137+0.585+0.125+4.763+0.991+0.011</f>
        <v>6.6119999999999992</v>
      </c>
      <c r="E35" s="26">
        <f t="shared" si="0"/>
        <v>4.0529308353745096E-2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261.034+81.429+70.137+1.391</f>
        <v>413.99099999999999</v>
      </c>
      <c r="E36" s="20">
        <f t="shared" si="0"/>
        <v>2.5376238497694019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3.257+55.861+6.947</f>
        <v>66.064999999999998</v>
      </c>
      <c r="E37" s="20">
        <f t="shared" si="0"/>
        <v>0.40495595226711584</v>
      </c>
    </row>
    <row r="38" spans="1:6" ht="21" customHeight="1" x14ac:dyDescent="0.25">
      <c r="A38" s="1"/>
      <c r="B38" s="6">
        <v>7</v>
      </c>
      <c r="C38" s="19" t="s">
        <v>25</v>
      </c>
      <c r="D38" s="20">
        <f>474.008+99.924</f>
        <v>573.93200000000002</v>
      </c>
      <c r="E38" s="20">
        <f t="shared" si="0"/>
        <v>3.518007713563466</v>
      </c>
    </row>
    <row r="39" spans="1:6" ht="215.25" customHeight="1" x14ac:dyDescent="0.25">
      <c r="A39" s="1"/>
      <c r="B39" s="6"/>
      <c r="C39" s="38" t="s">
        <v>26</v>
      </c>
      <c r="D39" s="38"/>
      <c r="E39" s="38"/>
    </row>
    <row r="40" spans="1:6" ht="15" customHeight="1" x14ac:dyDescent="0.25">
      <c r="A40" s="1"/>
      <c r="B40" s="6">
        <v>8</v>
      </c>
      <c r="C40" s="19" t="s">
        <v>52</v>
      </c>
      <c r="D40" s="20">
        <v>17.818999999999999</v>
      </c>
      <c r="E40" s="20">
        <f t="shared" si="0"/>
        <v>0.10922440192912644</v>
      </c>
    </row>
    <row r="41" spans="1:6" ht="30" x14ac:dyDescent="0.25">
      <c r="A41" s="1"/>
      <c r="B41" s="6">
        <v>9</v>
      </c>
      <c r="C41" s="19" t="s">
        <v>31</v>
      </c>
      <c r="D41" s="20">
        <v>27.667999999999999</v>
      </c>
      <c r="E41" s="20">
        <f t="shared" si="0"/>
        <v>0.16959541795696001</v>
      </c>
    </row>
    <row r="42" spans="1:6" x14ac:dyDescent="0.25">
      <c r="A42" s="1"/>
      <c r="B42" s="6">
        <v>10</v>
      </c>
      <c r="C42" s="19" t="s">
        <v>23</v>
      </c>
      <c r="D42" s="20">
        <f>(E13+E15)*0.01+2.101</f>
        <v>21.279699999999998</v>
      </c>
      <c r="E42" s="20">
        <f t="shared" si="0"/>
        <v>0.13043731442455983</v>
      </c>
    </row>
    <row r="43" spans="1:6" x14ac:dyDescent="0.25">
      <c r="A43" s="1"/>
      <c r="B43" s="6">
        <v>11</v>
      </c>
      <c r="C43" s="27" t="s">
        <v>27</v>
      </c>
      <c r="D43" s="20">
        <v>334.036</v>
      </c>
      <c r="E43" s="20">
        <f t="shared" si="0"/>
        <v>2.0475269275940109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2878.6058962000006</v>
      </c>
      <c r="E44" s="29">
        <f t="shared" si="0"/>
        <v>17.644873865093558</v>
      </c>
      <c r="F44" s="35">
        <f>E44-E43</f>
        <v>15.597346937499548</v>
      </c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-901.23189620000062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(171606.25+50775.34)/1000</f>
        <v>222.38158999999999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-1123.6134862000006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2021-03-23T06:18:49Z</dcterms:modified>
</cp:coreProperties>
</file>