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3" i="2" l="1"/>
  <c r="D38" i="2" l="1"/>
  <c r="D36" i="2"/>
  <c r="D42" i="2"/>
  <c r="D37" i="2"/>
  <c r="D35" i="2"/>
  <c r="D34" i="2"/>
  <c r="D31" i="2"/>
  <c r="D18" i="2"/>
  <c r="D19" i="2" s="1"/>
  <c r="D26" i="2"/>
  <c r="D21" i="2"/>
  <c r="D46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+13,530 тыс. руб. нанесение дорожной разметки
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<sst xmlns="http://schemas.openxmlformats.org/spreadsheetml/2006/main" count="59" uniqueCount="58">
  <si>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</si>
  <si>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</si>
  <si>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</si>
  <si>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</si>
  <si>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</si>
  <si>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</si>
  <si>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</si>
  <si>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</si>
  <si>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</si>
  <si>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</si>
  <si>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</si>
  <si>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</si>
  <si>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</si>
  <si>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</si>
  <si>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</si>
  <si>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</si>
  <si>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</si>
  <si>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</si>
  <si>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</si>
  <si>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</si>
  <si>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</si>
  <si>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</si>
  <si>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</si>
  <si>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</si>
  <si>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</si>
  <si>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</si>
  <si>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</si>
  <si>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</si>
  <si>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</si>
  <si>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</si>
  <si>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</si>
  <si>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</si>
  <si>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</si>
  <si>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</si>
  <si>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</si>
  <si>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</si>
  <si>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</si>
  <si>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</si>
  <si>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</si>
  <si>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</si>
  <si>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</si>
  <si>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</si>
  <si>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</si>
  <si>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</si>
  <si>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</si>
  <si>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</si>
  <si>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</si>
  <si>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</si>
  <si>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</si>
  <si>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</si>
  <si>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</si>
  <si>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</si>
  <si>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</si>
  <si>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</si>
  <si>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</si>
  <si>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</si>
  <si>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44, ул.Есенина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</si>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</sst>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10" workbookViewId="0">
      <selection activeCell="H45" sqref="H45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6" t="s">
        <v>30</v>
      </c>
      <c r="C1" s="46"/>
      <c r="D1" s="46"/>
      <c r="E1" s="46"/>
    </row>
    <row r="2" spans="1:8" ht="40.5" customHeight="1" x14ac:dyDescent="0.25">
      <c r="A2" s="1"/>
      <c r="B2" s="47" t="s">
        <v>56</v>
      </c>
      <c r="C2" s="47"/>
      <c r="D2" s="47"/>
      <c r="E2" s="47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8" t="s">
        <v>0</v>
      </c>
      <c r="C4" s="48"/>
      <c r="D4" s="48"/>
      <c r="E4" s="48"/>
    </row>
    <row r="5" spans="1:8" ht="15.75" customHeight="1" x14ac:dyDescent="0.25">
      <c r="A5" s="1"/>
      <c r="B5" s="49" t="s">
        <v>1</v>
      </c>
      <c r="C5" s="49"/>
      <c r="D5" s="49"/>
      <c r="E5" s="9">
        <f>E6+E7</f>
        <v>18991.849999999999</v>
      </c>
    </row>
    <row r="6" spans="1:8" ht="15.75" customHeight="1" x14ac:dyDescent="0.25">
      <c r="A6" s="1"/>
      <c r="B6" s="36" t="s">
        <v>2</v>
      </c>
      <c r="C6" s="36"/>
      <c r="D6" s="36"/>
      <c r="E6" s="10">
        <v>18516.5</v>
      </c>
    </row>
    <row r="7" spans="1:8" ht="15.75" customHeight="1" x14ac:dyDescent="0.25">
      <c r="A7" s="1"/>
      <c r="B7" s="36" t="s">
        <v>3</v>
      </c>
      <c r="C7" s="36"/>
      <c r="D7" s="36"/>
      <c r="E7" s="33">
        <v>475.35</v>
      </c>
    </row>
    <row r="8" spans="1:8" ht="15.75" customHeight="1" x14ac:dyDescent="0.25">
      <c r="A8" s="1"/>
      <c r="B8" s="36" t="s">
        <v>8</v>
      </c>
      <c r="C8" s="36"/>
      <c r="D8" s="36"/>
      <c r="E8" s="34">
        <v>10.25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4" t="s">
        <v>32</v>
      </c>
      <c r="C10" s="44"/>
      <c r="D10" s="1"/>
      <c r="E10" s="1"/>
    </row>
    <row r="11" spans="1:8" ht="15.75" customHeight="1" x14ac:dyDescent="0.25">
      <c r="A11" s="1"/>
      <c r="B11" s="45" t="s">
        <v>53</v>
      </c>
      <c r="C11" s="45"/>
      <c r="D11" s="45"/>
      <c r="E11" s="13">
        <f>E12+E14</f>
        <v>2961.0259999999998</v>
      </c>
    </row>
    <row r="12" spans="1:8" ht="15.75" customHeight="1" x14ac:dyDescent="0.25">
      <c r="A12" s="1"/>
      <c r="B12" s="38" t="s">
        <v>4</v>
      </c>
      <c r="C12" s="38"/>
      <c r="D12" s="38"/>
      <c r="E12" s="14">
        <v>2305.2069999999999</v>
      </c>
    </row>
    <row r="13" spans="1:8" ht="15.75" customHeight="1" x14ac:dyDescent="0.25">
      <c r="A13" s="1"/>
      <c r="B13" s="39" t="s">
        <v>5</v>
      </c>
      <c r="C13" s="39"/>
      <c r="D13" s="39"/>
      <c r="E13" s="15">
        <v>2259.4670000000001</v>
      </c>
    </row>
    <row r="14" spans="1:8" ht="15.75" customHeight="1" x14ac:dyDescent="0.25">
      <c r="A14" s="1"/>
      <c r="B14" s="38" t="s">
        <v>6</v>
      </c>
      <c r="C14" s="38"/>
      <c r="D14" s="38"/>
      <c r="E14" s="14">
        <v>655.81899999999996</v>
      </c>
    </row>
    <row r="15" spans="1:8" ht="15.75" customHeight="1" x14ac:dyDescent="0.25">
      <c r="A15" s="1"/>
      <c r="B15" s="40" t="s">
        <v>7</v>
      </c>
      <c r="C15" s="40"/>
      <c r="D15" s="40"/>
      <c r="E15" s="16">
        <v>647.29399999999998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470260.4*1.302/1000</f>
        <v>612.27904080000008</v>
      </c>
      <c r="E18" s="20">
        <f>D18/12/$E$5*1000</f>
        <v>2.6865867938089241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D18*0.326</f>
        <v>199.60296730080003</v>
      </c>
      <c r="E19" s="22">
        <f>E18*0.326</f>
        <v>0.87582729478170929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D18*0.452</f>
        <v>276.75012644160006</v>
      </c>
      <c r="E21" s="22">
        <f>E18*0.452</f>
        <v>1.2143372308016338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135.92594705759996</v>
      </c>
      <c r="E24" s="22">
        <f>E18-E19-E21</f>
        <v>0.59642226822558086</v>
      </c>
    </row>
    <row r="25" spans="1:6" x14ac:dyDescent="0.25">
      <c r="A25" s="1"/>
      <c r="B25" s="6">
        <v>2</v>
      </c>
      <c r="C25" s="19" t="s">
        <v>13</v>
      </c>
      <c r="D25" s="20">
        <v>6.65</v>
      </c>
      <c r="E25" s="20">
        <f>D25/12/$E$5*1000</f>
        <v>2.9179183000427378E-2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(15314.05+250031.25)*1.302/1000</f>
        <v>345.47958059999996</v>
      </c>
      <c r="E26" s="20">
        <f>D26/12/$E$5*1000</f>
        <v>1.5159115646974886</v>
      </c>
    </row>
    <row r="27" spans="1:6" ht="137.25" customHeight="1" x14ac:dyDescent="0.25">
      <c r="A27" s="1"/>
      <c r="B27" s="6"/>
      <c r="C27" s="41" t="s">
        <v>36</v>
      </c>
      <c r="D27" s="42"/>
      <c r="E27" s="43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233.27919800000001</v>
      </c>
      <c r="E28" s="20">
        <f t="shared" ref="E28:E44" si="0">D28/12/$E$5*1000</f>
        <v>1.0235934449075086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34.695999999999998</v>
      </c>
      <c r="E29" s="26">
        <f t="shared" si="0"/>
        <v>0.15224074186207945</v>
      </c>
    </row>
    <row r="30" spans="1:6" ht="38.25" x14ac:dyDescent="0.25">
      <c r="A30" s="1"/>
      <c r="B30" s="17" t="s">
        <v>43</v>
      </c>
      <c r="C30" s="25" t="s">
        <v>17</v>
      </c>
      <c r="D30" s="26">
        <v>112.777</v>
      </c>
      <c r="E30" s="26">
        <f t="shared" si="0"/>
        <v>0.49484822875777423</v>
      </c>
    </row>
    <row r="31" spans="1:6" ht="25.5" x14ac:dyDescent="0.25">
      <c r="A31" s="1"/>
      <c r="B31" s="17" t="s">
        <v>44</v>
      </c>
      <c r="C31" s="25" t="s">
        <v>18</v>
      </c>
      <c r="D31" s="26">
        <f>25.584+15.117+1.494</f>
        <v>42.195</v>
      </c>
      <c r="E31" s="26">
        <f t="shared" si="0"/>
        <v>0.18514520702301251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2.2790219999999999</v>
      </c>
      <c r="E32" s="26">
        <f t="shared" si="0"/>
        <v>0.01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18.232175999999999</v>
      </c>
      <c r="E33" s="26">
        <f t="shared" si="0"/>
        <v>0.08</v>
      </c>
    </row>
    <row r="34" spans="1:6" ht="38.25" x14ac:dyDescent="0.25">
      <c r="A34" s="1"/>
      <c r="B34" s="17" t="s">
        <v>47</v>
      </c>
      <c r="C34" s="25" t="s">
        <v>21</v>
      </c>
      <c r="D34" s="26">
        <f>12.1+1.609</f>
        <v>13.709</v>
      </c>
      <c r="E34" s="26">
        <f t="shared" si="0"/>
        <v>6.0152995451557736E-2</v>
      </c>
    </row>
    <row r="35" spans="1:6" x14ac:dyDescent="0.25">
      <c r="A35" s="1"/>
      <c r="B35" s="17" t="s">
        <v>48</v>
      </c>
      <c r="C35" s="25" t="s">
        <v>49</v>
      </c>
      <c r="D35" s="26">
        <f>0.193+0.817+0.174+0.155+6.653+1.384+0.015</f>
        <v>9.391</v>
      </c>
      <c r="E35" s="26">
        <f t="shared" si="0"/>
        <v>4.1206271813084734E-2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1.943+8.534+47.507+44.257</f>
        <v>102.24099999999999</v>
      </c>
      <c r="E36" s="20">
        <f t="shared" si="0"/>
        <v>0.4486178720521346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4.55+78.035+9.704</f>
        <v>92.288999999999987</v>
      </c>
      <c r="E37" s="20">
        <f t="shared" si="0"/>
        <v>0.4049500180340514</v>
      </c>
    </row>
    <row r="38" spans="1:6" ht="21" customHeight="1" x14ac:dyDescent="0.25">
      <c r="A38" s="1"/>
      <c r="B38" s="6">
        <v>7</v>
      </c>
      <c r="C38" s="19" t="s">
        <v>25</v>
      </c>
      <c r="D38" s="20">
        <f>662.171+139.59</f>
        <v>801.76100000000008</v>
      </c>
      <c r="E38" s="20">
        <f t="shared" si="0"/>
        <v>3.5180046528730311</v>
      </c>
    </row>
    <row r="39" spans="1:6" ht="219.75" customHeight="1" x14ac:dyDescent="0.25">
      <c r="A39" s="1"/>
      <c r="B39" s="6"/>
      <c r="C39" s="37" t="s">
        <v>26</v>
      </c>
      <c r="D39" s="37"/>
      <c r="E39" s="37"/>
    </row>
    <row r="40" spans="1:6" ht="15" customHeight="1" x14ac:dyDescent="0.25">
      <c r="A40" s="1"/>
      <c r="B40" s="6">
        <v>8</v>
      </c>
      <c r="C40" s="19" t="s">
        <v>52</v>
      </c>
      <c r="D40" s="20">
        <v>24.893000000000001</v>
      </c>
      <c r="E40" s="20">
        <f t="shared" si="0"/>
        <v>0.10922667705708852</v>
      </c>
    </row>
    <row r="41" spans="1:6" ht="30" x14ac:dyDescent="0.25">
      <c r="A41" s="1"/>
      <c r="B41" s="6">
        <v>9</v>
      </c>
      <c r="C41" s="19" t="s">
        <v>31</v>
      </c>
      <c r="D41" s="20">
        <v>38.651000000000003</v>
      </c>
      <c r="E41" s="20">
        <f t="shared" si="0"/>
        <v>0.16959467701496525</v>
      </c>
    </row>
    <row r="42" spans="1:6" x14ac:dyDescent="0.25">
      <c r="A42" s="1"/>
      <c r="B42" s="6">
        <v>10</v>
      </c>
      <c r="C42" s="19" t="s">
        <v>23</v>
      </c>
      <c r="D42" s="20">
        <f>(E13+E15)*0.01+2.935</f>
        <v>32.002610000000004</v>
      </c>
      <c r="E42" s="20">
        <f t="shared" si="0"/>
        <v>0.14042255844831691</v>
      </c>
    </row>
    <row r="43" spans="1:6" x14ac:dyDescent="0.25">
      <c r="A43" s="1"/>
      <c r="B43" s="6">
        <v>11</v>
      </c>
      <c r="C43" s="27" t="s">
        <v>27</v>
      </c>
      <c r="D43" s="20">
        <f>E14</f>
        <v>655.81899999999996</v>
      </c>
      <c r="E43" s="20">
        <f t="shared" si="0"/>
        <v>2.8776334761138767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2945.3444294000001</v>
      </c>
      <c r="E44" s="29">
        <f t="shared" si="0"/>
        <v>12.923720918007813</v>
      </c>
      <c r="F44" s="35"/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15.681570599999759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(169572.86+69624.19)/1000</f>
        <v>239.19704999999999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-223.51547940000023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2021-03-23T06:20:48Z</dcterms:modified>
</cp:coreProperties>
</file>