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5" i="2" l="1"/>
  <c r="D43" i="2" l="1"/>
  <c r="D42" i="2" l="1"/>
  <c r="D36" i="2"/>
  <c r="D38" i="2"/>
  <c r="D37" i="2"/>
  <c r="D35" i="2"/>
  <c r="D34" i="2"/>
  <c r="D31" i="2"/>
  <c r="D26" i="2"/>
  <c r="D18" i="2"/>
  <c r="D21" i="2"/>
  <c r="D19" i="2"/>
  <c r="D46" i="2" l="1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7" i="2" l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ЗП плотник, маляры, слесари, электрики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<sst xmlns="http://schemas.openxmlformats.org/spreadsheetml/2006/main" count="59" uniqueCount="58">
  <si>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</si>
  <si>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</si>
  <si>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</si>
  <si>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</si>
  <si>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</si>
  <si>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</si>
  <si>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</si>
  <si>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</si>
  <si>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</si>
  <si>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</si>
  <si>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</si>
  <si>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</si>
  <si>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</si>
  <si>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</si>
  <si>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</si>
  <si>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</si>
  <si>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</si>
  <si>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</si>
  <si>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</si>
  <si>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</si>
  <si>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</si>
  <si>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</si>
  <si>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</si>
  <si>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</si>
  <si>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</si>
  <si>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</si>
  <si>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</si>
  <si>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</si>
  <si>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</si>
  <si>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</si>
  <si>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</si>
  <si>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</si>
  <si>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</si>
  <si>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</si>
  <si>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</si>
  <si>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</si>
  <si>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</si>
  <si>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</si>
  <si>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</si>
  <si>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</si>
  <si>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</si>
  <si>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</si>
  <si>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</si>
  <si>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</si>
  <si>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</si>
  <si>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</si>
  <si>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</si>
  <si>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</si>
  <si>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</si>
  <si>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</si>
  <si>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</si>
  <si>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</si>
  <si>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</si>
  <si>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</si>
  <si>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</si>
  <si>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</si>
  <si>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44 А, ул.Есенина 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</si>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</sst>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40" workbookViewId="0">
      <selection activeCell="I50" sqref="I50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5" t="s">
        <v>30</v>
      </c>
      <c r="C1" s="35"/>
      <c r="D1" s="35"/>
      <c r="E1" s="35"/>
    </row>
    <row r="2" spans="1:8" ht="40.5" customHeight="1" x14ac:dyDescent="0.25">
      <c r="A2" s="1"/>
      <c r="B2" s="36" t="s">
        <v>56</v>
      </c>
      <c r="C2" s="36"/>
      <c r="D2" s="36"/>
      <c r="E2" s="36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7" t="s">
        <v>0</v>
      </c>
      <c r="C4" s="37"/>
      <c r="D4" s="37"/>
      <c r="E4" s="37"/>
    </row>
    <row r="5" spans="1:8" ht="15.75" customHeight="1" x14ac:dyDescent="0.25">
      <c r="A5" s="1"/>
      <c r="B5" s="38" t="s">
        <v>1</v>
      </c>
      <c r="C5" s="38"/>
      <c r="D5" s="38"/>
      <c r="E5" s="9">
        <f>E6+E7</f>
        <v>18850.8</v>
      </c>
    </row>
    <row r="6" spans="1:8" ht="15.75" customHeight="1" x14ac:dyDescent="0.25">
      <c r="A6" s="1"/>
      <c r="B6" s="39" t="s">
        <v>2</v>
      </c>
      <c r="C6" s="39"/>
      <c r="D6" s="39"/>
      <c r="E6" s="10">
        <v>18722.8</v>
      </c>
    </row>
    <row r="7" spans="1:8" ht="15.75" customHeight="1" x14ac:dyDescent="0.25">
      <c r="A7" s="1"/>
      <c r="B7" s="39" t="s">
        <v>3</v>
      </c>
      <c r="C7" s="39"/>
      <c r="D7" s="39"/>
      <c r="E7" s="33">
        <v>128</v>
      </c>
    </row>
    <row r="8" spans="1:8" ht="15.75" customHeight="1" x14ac:dyDescent="0.25">
      <c r="A8" s="1"/>
      <c r="B8" s="39" t="s">
        <v>8</v>
      </c>
      <c r="C8" s="39"/>
      <c r="D8" s="39"/>
      <c r="E8" s="34">
        <v>12.13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7" t="s">
        <v>32</v>
      </c>
      <c r="C10" s="47"/>
      <c r="D10" s="1"/>
      <c r="E10" s="1"/>
    </row>
    <row r="11" spans="1:8" ht="15.75" customHeight="1" x14ac:dyDescent="0.25">
      <c r="A11" s="1"/>
      <c r="B11" s="48" t="s">
        <v>53</v>
      </c>
      <c r="C11" s="48"/>
      <c r="D11" s="48"/>
      <c r="E11" s="13">
        <f>E12+E14</f>
        <v>2804.2939999999999</v>
      </c>
    </row>
    <row r="12" spans="1:8" ht="15.75" customHeight="1" x14ac:dyDescent="0.25">
      <c r="A12" s="1"/>
      <c r="B12" s="41" t="s">
        <v>4</v>
      </c>
      <c r="C12" s="41"/>
      <c r="D12" s="41"/>
      <c r="E12" s="14">
        <v>2691.1610000000001</v>
      </c>
    </row>
    <row r="13" spans="1:8" ht="15.75" customHeight="1" x14ac:dyDescent="0.25">
      <c r="A13" s="1"/>
      <c r="B13" s="42" t="s">
        <v>5</v>
      </c>
      <c r="C13" s="42"/>
      <c r="D13" s="42"/>
      <c r="E13" s="15">
        <v>2625.598</v>
      </c>
    </row>
    <row r="14" spans="1:8" ht="15.75" customHeight="1" x14ac:dyDescent="0.25">
      <c r="A14" s="1"/>
      <c r="B14" s="41" t="s">
        <v>6</v>
      </c>
      <c r="C14" s="41"/>
      <c r="D14" s="41"/>
      <c r="E14" s="14">
        <v>113.133</v>
      </c>
    </row>
    <row r="15" spans="1:8" ht="15.75" customHeight="1" x14ac:dyDescent="0.25">
      <c r="A15" s="1"/>
      <c r="B15" s="43" t="s">
        <v>7</v>
      </c>
      <c r="C15" s="43"/>
      <c r="D15" s="43"/>
      <c r="E15" s="16">
        <v>125.393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464404.57*1.302/1000</f>
        <v>604.65475014000003</v>
      </c>
      <c r="E18" s="20">
        <f>D18/12/$E$5*1000</f>
        <v>2.6729844804995015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D18*0.349</f>
        <v>211.02450779885999</v>
      </c>
      <c r="E19" s="22">
        <f>E18*0.349</f>
        <v>0.93287158369432599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D18*0.482</f>
        <v>291.44358956747999</v>
      </c>
      <c r="E21" s="22">
        <f>E18*0.482</f>
        <v>1.2883785196007598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61.5" customHeight="1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102.18665277366006</v>
      </c>
      <c r="E24" s="22">
        <f>E18-E19-E21</f>
        <v>0.45173437720441578</v>
      </c>
    </row>
    <row r="25" spans="1:6" x14ac:dyDescent="0.25">
      <c r="A25" s="1"/>
      <c r="B25" s="6">
        <v>2</v>
      </c>
      <c r="C25" s="19" t="s">
        <v>13</v>
      </c>
      <c r="D25" s="20">
        <v>6.4939999999999998</v>
      </c>
      <c r="E25" s="20">
        <f>D25/12/$E$5*1000</f>
        <v>2.8707888613038531E-2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(15200.33+248174.12)*1.302/1000</f>
        <v>342.91353390000006</v>
      </c>
      <c r="E26" s="20">
        <f>D26/12/$E$5*1000</f>
        <v>1.5159106151993553</v>
      </c>
    </row>
    <row r="27" spans="1:6" ht="146.25" customHeight="1" x14ac:dyDescent="0.25">
      <c r="A27" s="1"/>
      <c r="B27" s="6"/>
      <c r="C27" s="44" t="s">
        <v>36</v>
      </c>
      <c r="D27" s="45"/>
      <c r="E27" s="46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210.29886400000001</v>
      </c>
      <c r="E28" s="20">
        <f t="shared" ref="E28:E44" si="0">D28/12/$E$5*1000</f>
        <v>0.92966374548206621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25.852</v>
      </c>
      <c r="E29" s="26">
        <f t="shared" si="0"/>
        <v>0.11428339027167725</v>
      </c>
    </row>
    <row r="30" spans="1:6" ht="38.25" x14ac:dyDescent="0.25">
      <c r="A30" s="1"/>
      <c r="B30" s="17" t="s">
        <v>43</v>
      </c>
      <c r="C30" s="25" t="s">
        <v>17</v>
      </c>
      <c r="D30" s="26">
        <v>111.93899999999999</v>
      </c>
      <c r="E30" s="26">
        <f t="shared" si="0"/>
        <v>0.49484637256774244</v>
      </c>
    </row>
    <row r="31" spans="1:6" ht="25.5" x14ac:dyDescent="0.25">
      <c r="A31" s="1"/>
      <c r="B31" s="17" t="s">
        <v>44</v>
      </c>
      <c r="C31" s="25" t="s">
        <v>18</v>
      </c>
      <c r="D31" s="26">
        <f>25.584+1.483</f>
        <v>27.067</v>
      </c>
      <c r="E31" s="26">
        <f t="shared" si="0"/>
        <v>0.11965451510457559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2.2620960000000001</v>
      </c>
      <c r="E32" s="26">
        <f t="shared" si="0"/>
        <v>0.01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18.096768000000001</v>
      </c>
      <c r="E33" s="26">
        <f t="shared" si="0"/>
        <v>0.08</v>
      </c>
    </row>
    <row r="34" spans="1:6" ht="38.25" x14ac:dyDescent="0.25">
      <c r="A34" s="1"/>
      <c r="B34" s="17" t="s">
        <v>47</v>
      </c>
      <c r="C34" s="25" t="s">
        <v>21</v>
      </c>
      <c r="D34" s="26">
        <f>9.17+6.592</f>
        <v>15.762</v>
      </c>
      <c r="E34" s="26">
        <f t="shared" si="0"/>
        <v>6.9678740424809565E-2</v>
      </c>
    </row>
    <row r="35" spans="1:6" x14ac:dyDescent="0.25">
      <c r="A35" s="1"/>
      <c r="B35" s="17" t="s">
        <v>48</v>
      </c>
      <c r="C35" s="25" t="s">
        <v>49</v>
      </c>
      <c r="D35" s="26">
        <f>0.191+0.81+0.174+0.153+6.603+1.374+0.015</f>
        <v>9.32</v>
      </c>
      <c r="E35" s="26">
        <f t="shared" si="0"/>
        <v>4.1200727113261337E-2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1.928+18.925+39.921+64.42</f>
        <v>125.194</v>
      </c>
      <c r="E36" s="20">
        <f t="shared" si="0"/>
        <v>0.55344247105339472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4.516+77.456+9.632</f>
        <v>91.604000000000013</v>
      </c>
      <c r="E37" s="20">
        <f t="shared" si="0"/>
        <v>0.40495186764841107</v>
      </c>
    </row>
    <row r="38" spans="1:6" ht="21" customHeight="1" x14ac:dyDescent="0.25">
      <c r="A38" s="1"/>
      <c r="B38" s="6">
        <v>7</v>
      </c>
      <c r="C38" s="19" t="s">
        <v>25</v>
      </c>
      <c r="D38" s="20">
        <f>657.253+138.554</f>
        <v>795.80700000000002</v>
      </c>
      <c r="E38" s="20">
        <f t="shared" si="0"/>
        <v>3.5180071933286654</v>
      </c>
    </row>
    <row r="39" spans="1:6" ht="220.5" customHeight="1" x14ac:dyDescent="0.25">
      <c r="A39" s="1"/>
      <c r="B39" s="6"/>
      <c r="C39" s="40" t="s">
        <v>26</v>
      </c>
      <c r="D39" s="40"/>
      <c r="E39" s="40"/>
    </row>
    <row r="40" spans="1:6" ht="15" customHeight="1" x14ac:dyDescent="0.25">
      <c r="A40" s="1"/>
      <c r="B40" s="6">
        <v>8</v>
      </c>
      <c r="C40" s="19" t="s">
        <v>52</v>
      </c>
      <c r="D40" s="20">
        <v>26.635999999999999</v>
      </c>
      <c r="E40" s="20">
        <f t="shared" si="0"/>
        <v>0.11774920250953098</v>
      </c>
    </row>
    <row r="41" spans="1:6" ht="30" x14ac:dyDescent="0.25">
      <c r="A41" s="1"/>
      <c r="B41" s="6">
        <v>9</v>
      </c>
      <c r="C41" s="19" t="s">
        <v>31</v>
      </c>
      <c r="D41" s="20">
        <v>38.363</v>
      </c>
      <c r="E41" s="20">
        <f t="shared" si="0"/>
        <v>0.16959050367446829</v>
      </c>
    </row>
    <row r="42" spans="1:6" x14ac:dyDescent="0.25">
      <c r="A42" s="1"/>
      <c r="B42" s="6">
        <v>10</v>
      </c>
      <c r="C42" s="19" t="s">
        <v>23</v>
      </c>
      <c r="D42" s="20">
        <f>(E13+E15)*0.01+2.913</f>
        <v>30.422910000000002</v>
      </c>
      <c r="E42" s="20">
        <f t="shared" si="0"/>
        <v>0.13448991554735079</v>
      </c>
    </row>
    <row r="43" spans="1:6" x14ac:dyDescent="0.25">
      <c r="A43" s="1"/>
      <c r="B43" s="6">
        <v>11</v>
      </c>
      <c r="C43" s="27" t="s">
        <v>27</v>
      </c>
      <c r="D43" s="20">
        <f>E14</f>
        <v>113.133</v>
      </c>
      <c r="E43" s="20">
        <f t="shared" si="0"/>
        <v>0.50012466314426973</v>
      </c>
    </row>
    <row r="44" spans="1:6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2385.5210580399998</v>
      </c>
      <c r="E44" s="29">
        <f t="shared" si="0"/>
        <v>10.54562254670005</v>
      </c>
    </row>
    <row r="45" spans="1:6" ht="15" customHeight="1" x14ac:dyDescent="0.25">
      <c r="A45" s="1"/>
      <c r="B45" s="6">
        <v>13</v>
      </c>
      <c r="C45" s="30" t="s">
        <v>28</v>
      </c>
      <c r="D45" s="20">
        <f>E13+E15-D44</f>
        <v>365.46994196000014</v>
      </c>
      <c r="E45" s="22"/>
      <c r="F45" s="49"/>
    </row>
    <row r="46" spans="1:6" ht="21" customHeight="1" x14ac:dyDescent="0.25">
      <c r="A46" s="1"/>
      <c r="B46" s="6">
        <v>14</v>
      </c>
      <c r="C46" s="30" t="s">
        <v>54</v>
      </c>
      <c r="D46" s="20">
        <f>(169572.86+69624.19)/1000</f>
        <v>239.19704999999999</v>
      </c>
      <c r="E46" s="22"/>
    </row>
    <row r="47" spans="1:6" ht="15" hidden="1" customHeight="1" x14ac:dyDescent="0.25">
      <c r="A47" s="1"/>
      <c r="B47" s="6">
        <v>15</v>
      </c>
      <c r="C47" s="30" t="s">
        <v>29</v>
      </c>
      <c r="D47" s="31">
        <f>D45-D46</f>
        <v>126.27289196000015</v>
      </c>
      <c r="E47" s="32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  <mergeCell ref="B1:E1"/>
    <mergeCell ref="B2:E2"/>
    <mergeCell ref="B4:E4"/>
    <mergeCell ref="B5:D5"/>
    <mergeCell ref="B6:D6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2021-03-23T10:59:26Z</dcterms:modified>
</cp:coreProperties>
</file>