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3" i="2" l="1"/>
  <c r="D42" i="2" l="1"/>
  <c r="D38" i="2"/>
  <c r="D37" i="2"/>
  <c r="D36" i="2"/>
  <c r="D35" i="2"/>
  <c r="D31" i="2"/>
  <c r="D30" i="2"/>
  <c r="D26" i="2"/>
  <c r="D18" i="2"/>
  <c r="D34" i="2"/>
  <c r="D46" i="2"/>
  <c r="D21" i="2" l="1"/>
  <c r="D19" i="2"/>
  <c r="D24" i="2" l="1"/>
  <c r="E11" i="2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21" i="2" l="1"/>
  <c r="E19" i="2"/>
  <c r="D28" i="2"/>
  <c r="E24" i="2" l="1"/>
  <c r="D44" i="2"/>
  <c r="E44" i="2" s="1"/>
  <c r="E28" i="2"/>
  <c r="D45" i="2" l="1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ЗП плотник, маляры, слесари, электрики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 +13,530 тыс. руб. нанесение дорожной разметки
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<sst xmlns="http://schemas.openxmlformats.org/spreadsheetml/2006/main" count="59" uniqueCount="58">
  <si>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</si>
  <si>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</si>
  <si>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</si>
  <si>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</si>
  <si>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</si>
  <si>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</si>
  <si>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</si>
  <si>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</si>
  <si>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</si>
  <si>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</si>
  <si>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</si>
  <si>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</si>
  <si>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</si>
  <si>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</si>
  <si>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</si>
  <si>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</si>
  <si>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</si>
  <si>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</si>
  <si>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</si>
  <si>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</si>
  <si>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</si>
  <si>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</si>
  <si>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</si>
  <si>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</si>
  <si>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</si>
  <si>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</si>
  <si>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</si>
  <si>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</si>
  <si>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</si>
  <si>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</si>
  <si>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</si>
  <si>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</si>
  <si>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</si>
  <si>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</si>
  <si>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</si>
  <si>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</si>
  <si>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</si>
  <si>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</si>
  <si>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</si>
  <si>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</si>
  <si>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</si>
  <si>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</si>
  <si>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</si>
  <si>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</si>
  <si>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</si>
  <si>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</si>
  <si>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</si>
  <si>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</si>
  <si>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</si>
  <si>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</si>
  <si>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</si>
  <si>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</si>
  <si>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</si>
  <si>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</si>
  <si>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</si>
  <si>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</si>
  <si>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№ 47, ул.Щорса                                               за 2020 год </t>
  </si>
  <si>
    <t>Содержание мусоропроводов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</si>
</sst>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36" workbookViewId="0">
      <selection activeCell="H39" sqref="H39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35" t="s">
        <v>30</v>
      </c>
      <c r="C1" s="35"/>
      <c r="D1" s="35"/>
      <c r="E1" s="35"/>
    </row>
    <row r="2" spans="1:8" ht="40.5" customHeight="1" x14ac:dyDescent="0.25">
      <c r="A2" s="1"/>
      <c r="B2" s="36" t="s">
        <v>56</v>
      </c>
      <c r="C2" s="36"/>
      <c r="D2" s="36"/>
      <c r="E2" s="36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37" t="s">
        <v>0</v>
      </c>
      <c r="C4" s="37"/>
      <c r="D4" s="37"/>
      <c r="E4" s="37"/>
    </row>
    <row r="5" spans="1:8" ht="15.75" customHeight="1" x14ac:dyDescent="0.25">
      <c r="A5" s="1"/>
      <c r="B5" s="38" t="s">
        <v>1</v>
      </c>
      <c r="C5" s="38"/>
      <c r="D5" s="38"/>
      <c r="E5" s="9">
        <f>E6+E7</f>
        <v>19561.7</v>
      </c>
    </row>
    <row r="6" spans="1:8" ht="15.75" customHeight="1" x14ac:dyDescent="0.25">
      <c r="A6" s="1"/>
      <c r="B6" s="39" t="s">
        <v>2</v>
      </c>
      <c r="C6" s="39"/>
      <c r="D6" s="39"/>
      <c r="E6" s="10">
        <v>19561.7</v>
      </c>
    </row>
    <row r="7" spans="1:8" ht="15.75" customHeight="1" x14ac:dyDescent="0.25">
      <c r="A7" s="1"/>
      <c r="B7" s="39" t="s">
        <v>3</v>
      </c>
      <c r="C7" s="39"/>
      <c r="D7" s="39"/>
      <c r="E7" s="33">
        <v>0</v>
      </c>
    </row>
    <row r="8" spans="1:8" ht="15.75" customHeight="1" x14ac:dyDescent="0.25">
      <c r="A8" s="1"/>
      <c r="B8" s="39" t="s">
        <v>8</v>
      </c>
      <c r="C8" s="39"/>
      <c r="D8" s="39"/>
      <c r="E8" s="34">
        <v>11.91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7" t="s">
        <v>32</v>
      </c>
      <c r="C10" s="47"/>
      <c r="D10" s="1"/>
      <c r="E10" s="1"/>
    </row>
    <row r="11" spans="1:8" ht="15.75" customHeight="1" x14ac:dyDescent="0.25">
      <c r="A11" s="1"/>
      <c r="B11" s="48" t="s">
        <v>53</v>
      </c>
      <c r="C11" s="48"/>
      <c r="D11" s="48"/>
      <c r="E11" s="13">
        <f>E12+E14</f>
        <v>3269.154</v>
      </c>
    </row>
    <row r="12" spans="1:8" ht="15.75" customHeight="1" x14ac:dyDescent="0.25">
      <c r="A12" s="1"/>
      <c r="B12" s="41" t="s">
        <v>4</v>
      </c>
      <c r="C12" s="41"/>
      <c r="D12" s="41"/>
      <c r="E12" s="14">
        <v>2724.982</v>
      </c>
    </row>
    <row r="13" spans="1:8" ht="15.75" customHeight="1" x14ac:dyDescent="0.25">
      <c r="A13" s="1"/>
      <c r="B13" s="42" t="s">
        <v>5</v>
      </c>
      <c r="C13" s="42"/>
      <c r="D13" s="42"/>
      <c r="E13" s="15">
        <v>2646.259</v>
      </c>
    </row>
    <row r="14" spans="1:8" ht="15.75" customHeight="1" x14ac:dyDescent="0.25">
      <c r="A14" s="1"/>
      <c r="B14" s="41" t="s">
        <v>6</v>
      </c>
      <c r="C14" s="41"/>
      <c r="D14" s="41"/>
      <c r="E14" s="14">
        <v>544.17200000000003</v>
      </c>
    </row>
    <row r="15" spans="1:8" ht="15.75" customHeight="1" x14ac:dyDescent="0.25">
      <c r="A15" s="1"/>
      <c r="B15" s="43" t="s">
        <v>7</v>
      </c>
      <c r="C15" s="43"/>
      <c r="D15" s="43"/>
      <c r="E15" s="16">
        <v>527.36400000000003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20">
        <f>532255.59*1.302/1000</f>
        <v>692.99677817999998</v>
      </c>
      <c r="E18" s="20">
        <f>D18/12/$E$5*1000</f>
        <v>2.9521836811217836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D18*0.256</f>
        <v>177.40717521407998</v>
      </c>
      <c r="E19" s="22">
        <f>E18*0.256</f>
        <v>0.75575902236717662</v>
      </c>
    </row>
    <row r="20" spans="1:6" ht="63.75" customHeight="1" x14ac:dyDescent="0.25">
      <c r="A20" s="1"/>
      <c r="B20" s="7"/>
      <c r="C20" s="23" t="s">
        <v>24</v>
      </c>
      <c r="D20" s="22"/>
      <c r="E20" s="20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D18*0.592</f>
        <v>410.25409268255999</v>
      </c>
      <c r="E21" s="22">
        <f>E18*0.592</f>
        <v>1.7476927392240957</v>
      </c>
    </row>
    <row r="22" spans="1:6" ht="67.5" x14ac:dyDescent="0.25">
      <c r="A22" s="1"/>
      <c r="B22" s="8"/>
      <c r="C22" s="24" t="s">
        <v>35</v>
      </c>
      <c r="D22" s="20"/>
      <c r="E22" s="20"/>
    </row>
    <row r="23" spans="1:6" ht="56.25" x14ac:dyDescent="0.25">
      <c r="A23" s="1"/>
      <c r="B23" s="8"/>
      <c r="C23" s="24" t="s">
        <v>34</v>
      </c>
      <c r="D23" s="20"/>
      <c r="E23" s="20"/>
    </row>
    <row r="24" spans="1:6" x14ac:dyDescent="0.25">
      <c r="A24" s="1"/>
      <c r="B24" s="7" t="s">
        <v>38</v>
      </c>
      <c r="C24" s="21" t="s">
        <v>57</v>
      </c>
      <c r="D24" s="22">
        <f>D18-D19-D21</f>
        <v>105.33551028336001</v>
      </c>
      <c r="E24" s="22">
        <f>E18-E19-E21</f>
        <v>0.44873191953051106</v>
      </c>
    </row>
    <row r="25" spans="1:6" x14ac:dyDescent="0.25">
      <c r="A25" s="1"/>
      <c r="B25" s="6">
        <v>2</v>
      </c>
      <c r="C25" s="19" t="s">
        <v>13</v>
      </c>
      <c r="D25" s="20">
        <v>18.533999999999999</v>
      </c>
      <c r="E25" s="20">
        <f>D25/12/$E$5*1000</f>
        <v>7.8955305520481342E-2</v>
      </c>
    </row>
    <row r="26" spans="1:6" ht="34.5" customHeight="1" x14ac:dyDescent="0.25">
      <c r="A26" s="1"/>
      <c r="B26" s="6">
        <v>3</v>
      </c>
      <c r="C26" s="19" t="s">
        <v>14</v>
      </c>
      <c r="D26" s="20">
        <f>(15773.56+257533.31)*1.302/1000</f>
        <v>355.84554473999998</v>
      </c>
      <c r="E26" s="20">
        <f>D26/12/$E$5*1000</f>
        <v>1.5159109584034107</v>
      </c>
    </row>
    <row r="27" spans="1:6" ht="142.5" customHeight="1" x14ac:dyDescent="0.25">
      <c r="A27" s="1"/>
      <c r="B27" s="6"/>
      <c r="C27" s="44" t="s">
        <v>36</v>
      </c>
      <c r="D27" s="45"/>
      <c r="E27" s="46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378.29963600000002</v>
      </c>
      <c r="E28" s="20">
        <f t="shared" ref="E28:E44" si="0">D28/12/$E$5*1000</f>
        <v>1.611565951152848</v>
      </c>
    </row>
    <row r="29" spans="1:6" ht="33.75" customHeight="1" x14ac:dyDescent="0.25">
      <c r="A29" s="1"/>
      <c r="B29" s="17" t="s">
        <v>42</v>
      </c>
      <c r="C29" s="25" t="s">
        <v>16</v>
      </c>
      <c r="D29" s="26">
        <v>17.641999999999999</v>
      </c>
      <c r="E29" s="26">
        <f t="shared" si="0"/>
        <v>7.5155363116020932E-2</v>
      </c>
    </row>
    <row r="30" spans="1:6" ht="38.25" x14ac:dyDescent="0.25">
      <c r="A30" s="1"/>
      <c r="B30" s="17" t="s">
        <v>43</v>
      </c>
      <c r="C30" s="25" t="s">
        <v>17</v>
      </c>
      <c r="D30" s="26">
        <f>116.16</f>
        <v>116.16</v>
      </c>
      <c r="E30" s="26">
        <f t="shared" si="0"/>
        <v>0.49484451760327569</v>
      </c>
    </row>
    <row r="31" spans="1:6" ht="25.5" x14ac:dyDescent="0.25">
      <c r="A31" s="1"/>
      <c r="B31" s="17" t="s">
        <v>44</v>
      </c>
      <c r="C31" s="25" t="s">
        <v>18</v>
      </c>
      <c r="D31" s="26">
        <f>1.538+31.04+25.584</f>
        <v>58.161999999999992</v>
      </c>
      <c r="E31" s="26">
        <f t="shared" si="0"/>
        <v>0.24777158086124071</v>
      </c>
    </row>
    <row r="32" spans="1:6" x14ac:dyDescent="0.25">
      <c r="A32" s="1"/>
      <c r="B32" s="17" t="s">
        <v>45</v>
      </c>
      <c r="C32" s="25" t="s">
        <v>19</v>
      </c>
      <c r="D32" s="26">
        <f>0.01*E5*12/1000</f>
        <v>2.3474040000000005</v>
      </c>
      <c r="E32" s="26">
        <f t="shared" si="0"/>
        <v>1.0000000000000002E-2</v>
      </c>
    </row>
    <row r="33" spans="1:5" ht="15.75" customHeight="1" x14ac:dyDescent="0.25">
      <c r="A33" s="1"/>
      <c r="B33" s="17" t="s">
        <v>46</v>
      </c>
      <c r="C33" s="25" t="s">
        <v>20</v>
      </c>
      <c r="D33" s="26">
        <f>0.08*E5*12/1000</f>
        <v>18.779232000000004</v>
      </c>
      <c r="E33" s="26">
        <f t="shared" si="0"/>
        <v>8.0000000000000016E-2</v>
      </c>
    </row>
    <row r="34" spans="1:5" ht="38.25" x14ac:dyDescent="0.25">
      <c r="A34" s="1"/>
      <c r="B34" s="17" t="s">
        <v>47</v>
      </c>
      <c r="C34" s="25" t="s">
        <v>21</v>
      </c>
      <c r="D34" s="26">
        <f>4.161+151.534</f>
        <v>155.69499999999999</v>
      </c>
      <c r="E34" s="26">
        <f t="shared" si="0"/>
        <v>0.66326461060814412</v>
      </c>
    </row>
    <row r="35" spans="1:5" x14ac:dyDescent="0.25">
      <c r="A35" s="1"/>
      <c r="B35" s="17" t="s">
        <v>48</v>
      </c>
      <c r="C35" s="25" t="s">
        <v>49</v>
      </c>
      <c r="D35" s="26">
        <f>0.198+0.841+0.182+6.853+1.425+0.015</f>
        <v>9.5140000000000011</v>
      </c>
      <c r="E35" s="26">
        <f t="shared" si="0"/>
        <v>4.0529878964166377E-2</v>
      </c>
    </row>
    <row r="36" spans="1:5" ht="35.25" customHeight="1" x14ac:dyDescent="0.25">
      <c r="A36" s="1"/>
      <c r="B36" s="6">
        <v>5</v>
      </c>
      <c r="C36" s="19" t="s">
        <v>50</v>
      </c>
      <c r="D36" s="20">
        <f>45.474+58.53+69.852+2.001</f>
        <v>175.857</v>
      </c>
      <c r="E36" s="20">
        <f t="shared" si="0"/>
        <v>0.74915523701927744</v>
      </c>
    </row>
    <row r="37" spans="1:5" ht="30.75" customHeight="1" x14ac:dyDescent="0.25">
      <c r="A37" s="1"/>
      <c r="B37" s="6">
        <v>6</v>
      </c>
      <c r="C37" s="19" t="s">
        <v>22</v>
      </c>
      <c r="D37" s="20">
        <f>4.687+80.376+9.995</f>
        <v>95.058000000000007</v>
      </c>
      <c r="E37" s="20">
        <f t="shared" si="0"/>
        <v>0.40494946758206091</v>
      </c>
    </row>
    <row r="38" spans="1:5" ht="21" customHeight="1" x14ac:dyDescent="0.25">
      <c r="A38" s="1"/>
      <c r="B38" s="6">
        <v>7</v>
      </c>
      <c r="C38" s="19" t="s">
        <v>25</v>
      </c>
      <c r="D38" s="20">
        <f>682.039+143.779</f>
        <v>825.81799999999998</v>
      </c>
      <c r="E38" s="20">
        <f t="shared" si="0"/>
        <v>3.5180054221599693</v>
      </c>
    </row>
    <row r="39" spans="1:5" ht="218.25" customHeight="1" x14ac:dyDescent="0.25">
      <c r="A39" s="1"/>
      <c r="B39" s="6"/>
      <c r="C39" s="40" t="s">
        <v>26</v>
      </c>
      <c r="D39" s="40"/>
      <c r="E39" s="40"/>
    </row>
    <row r="40" spans="1:5" ht="15" customHeight="1" x14ac:dyDescent="0.25">
      <c r="A40" s="1"/>
      <c r="B40" s="6">
        <v>8</v>
      </c>
      <c r="C40" s="19" t="s">
        <v>52</v>
      </c>
      <c r="D40" s="20">
        <v>25.638999999999999</v>
      </c>
      <c r="E40" s="20">
        <f t="shared" si="0"/>
        <v>0.10922278397753432</v>
      </c>
    </row>
    <row r="41" spans="1:5" ht="30" x14ac:dyDescent="0.25">
      <c r="A41" s="1"/>
      <c r="B41" s="6">
        <v>9</v>
      </c>
      <c r="C41" s="19" t="s">
        <v>31</v>
      </c>
      <c r="D41" s="20">
        <v>39.81</v>
      </c>
      <c r="E41" s="20">
        <f t="shared" si="0"/>
        <v>0.16959159991207309</v>
      </c>
    </row>
    <row r="42" spans="1:5" x14ac:dyDescent="0.25">
      <c r="A42" s="1"/>
      <c r="B42" s="6">
        <v>10</v>
      </c>
      <c r="C42" s="19" t="s">
        <v>23</v>
      </c>
      <c r="D42" s="20">
        <f>(E13+E15)*0.01+3.023</f>
        <v>34.759230000000002</v>
      </c>
      <c r="E42" s="20">
        <f t="shared" si="0"/>
        <v>0.14807519285133708</v>
      </c>
    </row>
    <row r="43" spans="1:5" x14ac:dyDescent="0.25">
      <c r="A43" s="1"/>
      <c r="B43" s="6">
        <v>11</v>
      </c>
      <c r="C43" s="27" t="s">
        <v>27</v>
      </c>
      <c r="D43" s="20">
        <f>E14</f>
        <v>544.17200000000003</v>
      </c>
      <c r="E43" s="20">
        <f t="shared" si="0"/>
        <v>2.3181863880269438</v>
      </c>
    </row>
    <row r="44" spans="1:5" ht="15" customHeight="1" x14ac:dyDescent="0.25">
      <c r="A44" s="1"/>
      <c r="B44" s="18">
        <v>12</v>
      </c>
      <c r="C44" s="28" t="s">
        <v>55</v>
      </c>
      <c r="D44" s="29">
        <f>D18+D25+D26+D28+D36+D37+D38+D40+D41+D42+D43</f>
        <v>3186.78918892</v>
      </c>
      <c r="E44" s="29">
        <f t="shared" si="0"/>
        <v>13.575801987727717</v>
      </c>
    </row>
    <row r="45" spans="1:5" ht="15" customHeight="1" x14ac:dyDescent="0.25">
      <c r="A45" s="1"/>
      <c r="B45" s="6">
        <v>13</v>
      </c>
      <c r="C45" s="30" t="s">
        <v>28</v>
      </c>
      <c r="D45" s="20">
        <f>E11-D44</f>
        <v>82.364811079999981</v>
      </c>
      <c r="E45" s="22"/>
    </row>
    <row r="46" spans="1:5" ht="21" customHeight="1" x14ac:dyDescent="0.25">
      <c r="A46" s="1"/>
      <c r="B46" s="6">
        <v>14</v>
      </c>
      <c r="C46" s="30" t="s">
        <v>54</v>
      </c>
      <c r="D46" s="20">
        <f>(508175.74+108755.07)/1000</f>
        <v>616.93081000000006</v>
      </c>
      <c r="E46" s="22"/>
    </row>
    <row r="47" spans="1:5" ht="15" hidden="1" customHeight="1" x14ac:dyDescent="0.25">
      <c r="A47" s="1"/>
      <c r="B47" s="6">
        <v>15</v>
      </c>
      <c r="C47" s="30" t="s">
        <v>29</v>
      </c>
      <c r="D47" s="31">
        <f>D45-D46</f>
        <v>-534.56599892000008</v>
      </c>
      <c r="E47" s="32"/>
    </row>
    <row r="48" spans="1:5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  <mergeCell ref="B1:E1"/>
    <mergeCell ref="B2:E2"/>
    <mergeCell ref="B4:E4"/>
    <mergeCell ref="B5:D5"/>
    <mergeCell ref="B6:D6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2021-03-23T12:03:54Z</dcterms:modified>
</cp:coreProperties>
</file>