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 l="1"/>
  <c r="D36" i="2"/>
  <c r="D37" i="2"/>
  <c r="D35" i="2"/>
  <c r="D34" i="2"/>
  <c r="D31" i="2"/>
  <c r="D26" i="2"/>
  <c r="D18" i="2"/>
  <c r="D21" i="2"/>
  <c r="D19" i="2"/>
  <c r="D46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<sst xmlns="http://schemas.openxmlformats.org/spreadsheetml/2006/main" count="59" uniqueCount="58">
  <si>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</si>
  <si>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</si>
  <si>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</si>
  <si>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</si>
  <si>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</si>
  <si>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</si>
  <si>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</si>
  <si>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</si>
  <si>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</si>
  <si>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</si>
  <si>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</si>
  <si>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</si>
  <si>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</si>
  <si>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</si>
  <si>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</si>
  <si>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</si>
  <si>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</si>
  <si>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</si>
  <si>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</si>
  <si>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</si>
  <si>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</si>
  <si>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</si>
  <si>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</si>
  <si>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</si>
  <si>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</si>
  <si>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</si>
  <si>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</si>
  <si>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</si>
  <si>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</si>
  <si>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</si>
  <si>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</si>
  <si>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</si>
  <si>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</si>
  <si>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</si>
  <si>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</si>
  <si>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</si>
  <si>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</si>
  <si>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</si>
  <si>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</si>
  <si>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</si>
  <si>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</si>
  <si>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</si>
  <si>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</si>
  <si>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</si>
  <si>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</si>
  <si>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</si>
  <si>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</si>
  <si>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</si>
  <si>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</si>
  <si>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</si>
  <si>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</si>
  <si>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</si>
  <si>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</si>
  <si>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</si>
  <si>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</si>
  <si>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</si>
  <si>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51, ул.Щорса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</si>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</sst>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10" workbookViewId="0">
      <selection activeCell="I22" sqref="I22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6" t="s">
        <v>30</v>
      </c>
      <c r="C1" s="46"/>
      <c r="D1" s="46"/>
      <c r="E1" s="46"/>
    </row>
    <row r="2" spans="1:8" ht="40.5" customHeight="1" x14ac:dyDescent="0.25">
      <c r="A2" s="1"/>
      <c r="B2" s="47" t="s">
        <v>56</v>
      </c>
      <c r="C2" s="47"/>
      <c r="D2" s="47"/>
      <c r="E2" s="47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8" t="s">
        <v>0</v>
      </c>
      <c r="C4" s="48"/>
      <c r="D4" s="48"/>
      <c r="E4" s="48"/>
    </row>
    <row r="5" spans="1:8" ht="15.75" customHeight="1" x14ac:dyDescent="0.25">
      <c r="A5" s="1"/>
      <c r="B5" s="49" t="s">
        <v>1</v>
      </c>
      <c r="C5" s="49"/>
      <c r="D5" s="49"/>
      <c r="E5" s="9">
        <f>E6+E7</f>
        <v>4942.0999999999995</v>
      </c>
    </row>
    <row r="6" spans="1:8" ht="15.75" customHeight="1" x14ac:dyDescent="0.25">
      <c r="A6" s="1"/>
      <c r="B6" s="36" t="s">
        <v>2</v>
      </c>
      <c r="C6" s="36"/>
      <c r="D6" s="36"/>
      <c r="E6" s="10">
        <v>4747.8999999999996</v>
      </c>
    </row>
    <row r="7" spans="1:8" ht="15.75" customHeight="1" x14ac:dyDescent="0.25">
      <c r="A7" s="1"/>
      <c r="B7" s="36" t="s">
        <v>3</v>
      </c>
      <c r="C7" s="36"/>
      <c r="D7" s="36"/>
      <c r="E7" s="33">
        <v>194.2</v>
      </c>
    </row>
    <row r="8" spans="1:8" ht="15.75" customHeight="1" x14ac:dyDescent="0.25">
      <c r="A8" s="1"/>
      <c r="B8" s="36" t="s">
        <v>8</v>
      </c>
      <c r="C8" s="36"/>
      <c r="D8" s="36"/>
      <c r="E8" s="34">
        <v>12.7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4" t="s">
        <v>32</v>
      </c>
      <c r="C10" s="44"/>
      <c r="D10" s="1"/>
      <c r="E10" s="1"/>
    </row>
    <row r="11" spans="1:8" ht="15.75" customHeight="1" x14ac:dyDescent="0.25">
      <c r="A11" s="1"/>
      <c r="B11" s="45" t="s">
        <v>53</v>
      </c>
      <c r="C11" s="45"/>
      <c r="D11" s="45"/>
      <c r="E11" s="13">
        <f>E12+E14</f>
        <v>842.35799999999995</v>
      </c>
    </row>
    <row r="12" spans="1:8" ht="15.75" customHeight="1" x14ac:dyDescent="0.25">
      <c r="A12" s="1"/>
      <c r="B12" s="38" t="s">
        <v>4</v>
      </c>
      <c r="C12" s="38"/>
      <c r="D12" s="38"/>
      <c r="E12" s="14">
        <v>794.25</v>
      </c>
    </row>
    <row r="13" spans="1:8" ht="15.75" customHeight="1" x14ac:dyDescent="0.25">
      <c r="A13" s="1"/>
      <c r="B13" s="39" t="s">
        <v>5</v>
      </c>
      <c r="C13" s="39"/>
      <c r="D13" s="39"/>
      <c r="E13" s="15">
        <v>710.83500000000004</v>
      </c>
    </row>
    <row r="14" spans="1:8" ht="15.75" customHeight="1" x14ac:dyDescent="0.25">
      <c r="A14" s="1"/>
      <c r="B14" s="38" t="s">
        <v>6</v>
      </c>
      <c r="C14" s="38"/>
      <c r="D14" s="38"/>
      <c r="E14" s="14">
        <v>48.107999999999997</v>
      </c>
    </row>
    <row r="15" spans="1:8" ht="15.75" customHeight="1" x14ac:dyDescent="0.25">
      <c r="A15" s="1"/>
      <c r="B15" s="40" t="s">
        <v>7</v>
      </c>
      <c r="C15" s="40"/>
      <c r="D15" s="40"/>
      <c r="E15" s="16">
        <v>44.606000000000002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255194.14*1.302/1000</f>
        <v>332.26277028000004</v>
      </c>
      <c r="E18" s="20">
        <f>D18/12/$E$5*1000</f>
        <v>5.6025908399263482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D18*0.37</f>
        <v>122.93722500360002</v>
      </c>
      <c r="E19" s="22">
        <f>E18*0.37</f>
        <v>2.0729586107727487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D18*0.543</f>
        <v>180.41868426204005</v>
      </c>
      <c r="E21" s="22">
        <f>E18*0.543</f>
        <v>3.0422068260800073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28.906861014359976</v>
      </c>
      <c r="E24" s="22">
        <f>E18-E19-E21</f>
        <v>0.48742540307359228</v>
      </c>
    </row>
    <row r="25" spans="1:6" x14ac:dyDescent="0.25">
      <c r="A25" s="1"/>
      <c r="B25" s="6">
        <v>2</v>
      </c>
      <c r="C25" s="19" t="s">
        <v>13</v>
      </c>
      <c r="D25" s="20">
        <v>0.435</v>
      </c>
      <c r="E25" s="20">
        <f>D25/12/$E$5*1000</f>
        <v>7.3349385888589877E-3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(3985.07+65063.7)*1.302/1000</f>
        <v>89.90149854000002</v>
      </c>
      <c r="E26" s="20">
        <f>D26/12/$E$5*1000</f>
        <v>1.5159125766374624</v>
      </c>
    </row>
    <row r="27" spans="1:6" ht="143.25" customHeight="1" x14ac:dyDescent="0.25">
      <c r="A27" s="1"/>
      <c r="B27" s="6"/>
      <c r="C27" s="41" t="s">
        <v>36</v>
      </c>
      <c r="D27" s="42"/>
      <c r="E27" s="43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229.72046800000001</v>
      </c>
      <c r="E28" s="20">
        <f t="shared" ref="E28:E44" si="0">D28/12/$E$5*1000</f>
        <v>3.8735299434113712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0</v>
      </c>
      <c r="E29" s="26">
        <f t="shared" si="0"/>
        <v>0</v>
      </c>
    </row>
    <row r="30" spans="1:6" ht="38.25" x14ac:dyDescent="0.25">
      <c r="A30" s="1"/>
      <c r="B30" s="17" t="s">
        <v>43</v>
      </c>
      <c r="C30" s="25" t="s">
        <v>17</v>
      </c>
      <c r="D30" s="26">
        <v>29.347000000000001</v>
      </c>
      <c r="E30" s="26">
        <f t="shared" si="0"/>
        <v>0.49484699486722927</v>
      </c>
    </row>
    <row r="31" spans="1:6" ht="25.5" x14ac:dyDescent="0.25">
      <c r="A31" s="1"/>
      <c r="B31" s="17" t="s">
        <v>44</v>
      </c>
      <c r="C31" s="25" t="s">
        <v>18</v>
      </c>
      <c r="D31" s="26">
        <f>0.388+9.612</f>
        <v>10</v>
      </c>
      <c r="E31" s="26">
        <f t="shared" si="0"/>
        <v>0.16861927790480433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0.59305199999999991</v>
      </c>
      <c r="E32" s="26">
        <f t="shared" si="0"/>
        <v>9.9999999999999985E-3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4.7444159999999993</v>
      </c>
      <c r="E33" s="26">
        <f t="shared" si="0"/>
        <v>7.9999999999999988E-2</v>
      </c>
    </row>
    <row r="34" spans="1:6" ht="38.25" x14ac:dyDescent="0.25">
      <c r="A34" s="1"/>
      <c r="B34" s="17" t="s">
        <v>47</v>
      </c>
      <c r="C34" s="25" t="s">
        <v>21</v>
      </c>
      <c r="D34" s="26">
        <f>1.5+180</f>
        <v>181.5</v>
      </c>
      <c r="E34" s="26">
        <f t="shared" si="0"/>
        <v>3.0604398939721982</v>
      </c>
    </row>
    <row r="35" spans="1:6" x14ac:dyDescent="0.25">
      <c r="A35" s="1"/>
      <c r="B35" s="17" t="s">
        <v>48</v>
      </c>
      <c r="C35" s="25" t="s">
        <v>49</v>
      </c>
      <c r="D35" s="26">
        <f>0.05+0.212+0.046+1.731+0.36+1.137</f>
        <v>3.536</v>
      </c>
      <c r="E35" s="26">
        <f t="shared" si="0"/>
        <v>5.9623776667138813E-2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19.371+93.209+10.874+0.506</f>
        <v>123.96</v>
      </c>
      <c r="E36" s="20">
        <f t="shared" si="0"/>
        <v>2.090204568907954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1.184+20.306+2.525</f>
        <v>24.015000000000001</v>
      </c>
      <c r="E37" s="20">
        <f t="shared" si="0"/>
        <v>0.40493919588838762</v>
      </c>
    </row>
    <row r="38" spans="1:6" ht="21" customHeight="1" x14ac:dyDescent="0.25">
      <c r="A38" s="1"/>
      <c r="B38" s="6">
        <v>7</v>
      </c>
      <c r="C38" s="19" t="s">
        <v>25</v>
      </c>
      <c r="D38" s="20">
        <f>172.311+36.325</f>
        <v>208.63600000000002</v>
      </c>
      <c r="E38" s="20">
        <f t="shared" si="0"/>
        <v>3.5180051664946759</v>
      </c>
    </row>
    <row r="39" spans="1:6" ht="217.5" customHeight="1" x14ac:dyDescent="0.25">
      <c r="A39" s="1"/>
      <c r="B39" s="6"/>
      <c r="C39" s="37" t="s">
        <v>26</v>
      </c>
      <c r="D39" s="37"/>
      <c r="E39" s="37"/>
    </row>
    <row r="40" spans="1:6" ht="15" customHeight="1" x14ac:dyDescent="0.25">
      <c r="A40" s="1"/>
      <c r="B40" s="6">
        <v>8</v>
      </c>
      <c r="C40" s="19" t="s">
        <v>52</v>
      </c>
      <c r="D40" s="20">
        <v>6.4770000000000003</v>
      </c>
      <c r="E40" s="20">
        <f t="shared" si="0"/>
        <v>0.10921470629894177</v>
      </c>
    </row>
    <row r="41" spans="1:6" ht="30" x14ac:dyDescent="0.25">
      <c r="A41" s="1"/>
      <c r="B41" s="6">
        <v>9</v>
      </c>
      <c r="C41" s="19" t="s">
        <v>31</v>
      </c>
      <c r="D41" s="20">
        <v>10.057</v>
      </c>
      <c r="E41" s="20">
        <f t="shared" si="0"/>
        <v>0.16958040778886171</v>
      </c>
    </row>
    <row r="42" spans="1:6" x14ac:dyDescent="0.25">
      <c r="A42" s="1"/>
      <c r="B42" s="6">
        <v>10</v>
      </c>
      <c r="C42" s="19" t="s">
        <v>23</v>
      </c>
      <c r="D42" s="20">
        <f>(E13+E15)*0.01+0.763</f>
        <v>8.3174100000000006</v>
      </c>
      <c r="E42" s="20">
        <f t="shared" si="0"/>
        <v>0.14024756682381986</v>
      </c>
    </row>
    <row r="43" spans="1:6" x14ac:dyDescent="0.25">
      <c r="A43" s="1"/>
      <c r="B43" s="6">
        <v>11</v>
      </c>
      <c r="C43" s="27" t="s">
        <v>27</v>
      </c>
      <c r="D43" s="20">
        <v>31.454000000000001</v>
      </c>
      <c r="E43" s="20">
        <f t="shared" si="0"/>
        <v>0.53037507672177153</v>
      </c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1065.2361468200002</v>
      </c>
      <c r="E44" s="29">
        <f t="shared" si="0"/>
        <v>17.961934987488455</v>
      </c>
      <c r="F44" s="35"/>
    </row>
    <row r="45" spans="1:6" ht="15" customHeight="1" x14ac:dyDescent="0.25">
      <c r="A45" s="1"/>
      <c r="B45" s="6">
        <v>13</v>
      </c>
      <c r="C45" s="30" t="s">
        <v>28</v>
      </c>
      <c r="D45" s="20">
        <f>E11-D44</f>
        <v>-222.87814682000021</v>
      </c>
      <c r="E45" s="22"/>
    </row>
    <row r="46" spans="1:6" ht="21" customHeight="1" x14ac:dyDescent="0.25">
      <c r="A46" s="1"/>
      <c r="B46" s="6">
        <v>14</v>
      </c>
      <c r="C46" s="30" t="s">
        <v>54</v>
      </c>
      <c r="D46" s="20">
        <f>(61959.11+19665.83)/1000</f>
        <v>81.624940000000009</v>
      </c>
      <c r="E46" s="22"/>
    </row>
    <row r="47" spans="1:6" ht="15" hidden="1" customHeight="1" x14ac:dyDescent="0.25">
      <c r="A47" s="1"/>
      <c r="B47" s="6">
        <v>15</v>
      </c>
      <c r="C47" s="30" t="s">
        <v>29</v>
      </c>
      <c r="D47" s="31">
        <f>D45-D46</f>
        <v>-304.50308682000025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:E1"/>
    <mergeCell ref="B2:E2"/>
    <mergeCell ref="B4:E4"/>
    <mergeCell ref="B5:D5"/>
    <mergeCell ref="B6:D6"/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2021-03-23T08:09:01Z</dcterms:modified>
</cp:coreProperties>
</file>